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UNIVERSITATE\Site Agricultura\Programe de licenta\Planuri de invatamant 2025-2026\"/>
    </mc:Choice>
  </mc:AlternateContent>
  <xr:revisionPtr revIDLastSave="0" documentId="13_ncr:1_{B4B7FC67-540E-4284-A4B0-8712E21BE98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I MTC " sheetId="1" r:id="rId1"/>
    <sheet name="II MTC" sheetId="24" r:id="rId2"/>
    <sheet name="II MTC (PLan vechi)" sheetId="21" state="hidden" r:id="rId3"/>
    <sheet name="III MTC" sheetId="17" r:id="rId4"/>
    <sheet name="III MTC (PLan vechi" sheetId="22" state="hidden" r:id="rId5"/>
    <sheet name="an_IV_cadastru_zi NOU 2026" sheetId="13" state="hidden" r:id="rId6"/>
    <sheet name="IV MTC " sheetId="23" r:id="rId7"/>
    <sheet name="an_II_cadastru_ zi" sheetId="5" state="hidden" r:id="rId8"/>
    <sheet name="an_III_cadastru_zi" sheetId="11" state="hidden" r:id="rId9"/>
    <sheet name="Sheet1" sheetId="14" state="hidden" r:id="rId10"/>
    <sheet name="Sheet2" sheetId="15" state="hidden" r:id="rId11"/>
    <sheet name="ESRI_MAPINFO_SHEET" sheetId="16" state="very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3" l="1"/>
  <c r="T37" i="13" s="1"/>
  <c r="U37" i="13"/>
  <c r="V37" i="13"/>
  <c r="P38" i="13"/>
  <c r="T38" i="13" s="1"/>
  <c r="U38" i="13"/>
  <c r="V38" i="13"/>
  <c r="P28" i="13"/>
  <c r="T28" i="13" s="1"/>
  <c r="U28" i="13"/>
  <c r="V28" i="13"/>
  <c r="U24" i="13"/>
  <c r="P24" i="13"/>
  <c r="T24" i="13" s="1"/>
  <c r="U39" i="24"/>
  <c r="T39" i="24"/>
  <c r="P38" i="24"/>
  <c r="T38" i="24" s="1"/>
  <c r="T37" i="24"/>
  <c r="V35" i="24"/>
  <c r="P35" i="24"/>
  <c r="T35" i="24" s="1"/>
  <c r="V34" i="24"/>
  <c r="P34" i="24"/>
  <c r="T34" i="24" s="1"/>
  <c r="R31" i="24"/>
  <c r="Q31" i="24"/>
  <c r="N31" i="24"/>
  <c r="M31" i="24"/>
  <c r="L31" i="24"/>
  <c r="J31" i="24"/>
  <c r="I31" i="24"/>
  <c r="G31" i="24"/>
  <c r="F31" i="24"/>
  <c r="E31" i="24"/>
  <c r="D31" i="24"/>
  <c r="V30" i="24"/>
  <c r="U30" i="24"/>
  <c r="P30" i="24"/>
  <c r="T30" i="24" s="1"/>
  <c r="V29" i="24"/>
  <c r="U29" i="24"/>
  <c r="P29" i="24"/>
  <c r="T29" i="24" s="1"/>
  <c r="V28" i="24"/>
  <c r="U28" i="24"/>
  <c r="T28" i="24"/>
  <c r="V27" i="24"/>
  <c r="U27" i="24"/>
  <c r="P27" i="24"/>
  <c r="T27" i="24" s="1"/>
  <c r="V26" i="24"/>
  <c r="U26" i="24"/>
  <c r="P26" i="24"/>
  <c r="T26" i="24" s="1"/>
  <c r="V25" i="24"/>
  <c r="U25" i="24"/>
  <c r="P25" i="24"/>
  <c r="T25" i="24" s="1"/>
  <c r="V24" i="24"/>
  <c r="U24" i="24"/>
  <c r="P24" i="24"/>
  <c r="T24" i="24" s="1"/>
  <c r="V23" i="24"/>
  <c r="U23" i="24"/>
  <c r="P23" i="24"/>
  <c r="T23" i="24" s="1"/>
  <c r="V22" i="24"/>
  <c r="U22" i="24"/>
  <c r="P22" i="24"/>
  <c r="T22" i="24" s="1"/>
  <c r="T21" i="24"/>
  <c r="V20" i="24"/>
  <c r="U20" i="24"/>
  <c r="T20" i="24"/>
  <c r="V19" i="24"/>
  <c r="U19" i="24"/>
  <c r="H19" i="24"/>
  <c r="T19" i="24" s="1"/>
  <c r="V18" i="24"/>
  <c r="U18" i="24"/>
  <c r="H18" i="24"/>
  <c r="T18" i="24" s="1"/>
  <c r="V17" i="24"/>
  <c r="U17" i="24"/>
  <c r="H17" i="24"/>
  <c r="T17" i="24" s="1"/>
  <c r="V16" i="24"/>
  <c r="U16" i="24"/>
  <c r="H16" i="24"/>
  <c r="T16" i="24" s="1"/>
  <c r="V15" i="24"/>
  <c r="U15" i="24"/>
  <c r="H15" i="24"/>
  <c r="T15" i="24" s="1"/>
  <c r="V14" i="24"/>
  <c r="U14" i="24"/>
  <c r="H14" i="24"/>
  <c r="T14" i="24" s="1"/>
  <c r="V13" i="24"/>
  <c r="U13" i="24"/>
  <c r="H13" i="24"/>
  <c r="T13" i="24" s="1"/>
  <c r="D32" i="24" l="1"/>
  <c r="G41" i="24" s="1"/>
  <c r="H41" i="24" s="1"/>
  <c r="U31" i="24"/>
  <c r="L32" i="24"/>
  <c r="O41" i="24" s="1"/>
  <c r="P41" i="24" s="1"/>
  <c r="P31" i="24"/>
  <c r="V31" i="24"/>
  <c r="H31" i="24"/>
  <c r="T31" i="24"/>
  <c r="T32" i="24" s="1"/>
  <c r="V41" i="23" l="1"/>
  <c r="U41" i="23"/>
  <c r="T41" i="23"/>
  <c r="V40" i="23"/>
  <c r="U40" i="23"/>
  <c r="T40" i="23"/>
  <c r="V38" i="23"/>
  <c r="U38" i="23"/>
  <c r="P38" i="23"/>
  <c r="T38" i="23" s="1"/>
  <c r="V37" i="23"/>
  <c r="U37" i="23"/>
  <c r="P37" i="23"/>
  <c r="T37" i="23" s="1"/>
  <c r="V35" i="23"/>
  <c r="U35" i="23"/>
  <c r="H35" i="23"/>
  <c r="T35" i="23" s="1"/>
  <c r="V34" i="23"/>
  <c r="U34" i="23"/>
  <c r="H34" i="23"/>
  <c r="T34" i="23" s="1"/>
  <c r="R29" i="23"/>
  <c r="Q29" i="23"/>
  <c r="O29" i="23"/>
  <c r="N29" i="23"/>
  <c r="M29" i="23"/>
  <c r="L29" i="23"/>
  <c r="L30" i="23" s="1"/>
  <c r="O43" i="23" s="1"/>
  <c r="P43" i="23" s="1"/>
  <c r="J29" i="23"/>
  <c r="I29" i="23"/>
  <c r="G29" i="23"/>
  <c r="F29" i="23"/>
  <c r="E29" i="23"/>
  <c r="D29" i="23"/>
  <c r="V28" i="23"/>
  <c r="U28" i="23"/>
  <c r="P28" i="23"/>
  <c r="T28" i="23" s="1"/>
  <c r="V27" i="23"/>
  <c r="U27" i="23"/>
  <c r="H27" i="23"/>
  <c r="T27" i="23" s="1"/>
  <c r="V26" i="23"/>
  <c r="U26" i="23"/>
  <c r="P26" i="23"/>
  <c r="T26" i="23" s="1"/>
  <c r="V25" i="23"/>
  <c r="U25" i="23"/>
  <c r="T25" i="23"/>
  <c r="V24" i="23"/>
  <c r="U24" i="23"/>
  <c r="P24" i="23"/>
  <c r="T24" i="23" s="1"/>
  <c r="V23" i="23"/>
  <c r="U23" i="23"/>
  <c r="P23" i="23"/>
  <c r="T23" i="23" s="1"/>
  <c r="V22" i="23"/>
  <c r="U22" i="23"/>
  <c r="P22" i="23"/>
  <c r="T22" i="23" s="1"/>
  <c r="V21" i="23"/>
  <c r="U21" i="23"/>
  <c r="P21" i="23"/>
  <c r="T21" i="23" s="1"/>
  <c r="V20" i="23"/>
  <c r="U20" i="23"/>
  <c r="P20" i="23"/>
  <c r="V19" i="23"/>
  <c r="U19" i="23"/>
  <c r="H19" i="23"/>
  <c r="T19" i="23" s="1"/>
  <c r="V18" i="23"/>
  <c r="U18" i="23"/>
  <c r="H18" i="23"/>
  <c r="T18" i="23" s="1"/>
  <c r="V17" i="23"/>
  <c r="U17" i="23"/>
  <c r="H17" i="23"/>
  <c r="T17" i="23" s="1"/>
  <c r="V16" i="23"/>
  <c r="U16" i="23"/>
  <c r="H16" i="23"/>
  <c r="T16" i="23" s="1"/>
  <c r="V15" i="23"/>
  <c r="U15" i="23"/>
  <c r="H15" i="23"/>
  <c r="T15" i="23" s="1"/>
  <c r="V14" i="23"/>
  <c r="U14" i="23"/>
  <c r="H14" i="23"/>
  <c r="T14" i="23" s="1"/>
  <c r="V13" i="23"/>
  <c r="U13" i="23"/>
  <c r="H13" i="23"/>
  <c r="V39" i="22"/>
  <c r="U39" i="22"/>
  <c r="T39" i="22"/>
  <c r="V38" i="22"/>
  <c r="U38" i="22"/>
  <c r="T38" i="22"/>
  <c r="V37" i="22"/>
  <c r="U37" i="22"/>
  <c r="T37" i="22"/>
  <c r="V36" i="22"/>
  <c r="U36" i="22"/>
  <c r="T36" i="22"/>
  <c r="V35" i="22"/>
  <c r="U35" i="22"/>
  <c r="T35" i="22"/>
  <c r="V33" i="22"/>
  <c r="U33" i="22"/>
  <c r="P33" i="22"/>
  <c r="T33" i="22" s="1"/>
  <c r="V32" i="22"/>
  <c r="U32" i="22"/>
  <c r="P32" i="22"/>
  <c r="T32" i="22" s="1"/>
  <c r="V30" i="22"/>
  <c r="U30" i="22"/>
  <c r="H30" i="22"/>
  <c r="T30" i="22" s="1"/>
  <c r="V29" i="22"/>
  <c r="U29" i="22"/>
  <c r="H29" i="22"/>
  <c r="T29" i="22" s="1"/>
  <c r="R26" i="22"/>
  <c r="Q26" i="22"/>
  <c r="O26" i="22"/>
  <c r="N26" i="22"/>
  <c r="M26" i="22"/>
  <c r="L26" i="22"/>
  <c r="J26" i="22"/>
  <c r="I26" i="22"/>
  <c r="G26" i="22"/>
  <c r="F26" i="22"/>
  <c r="E26" i="22"/>
  <c r="D26" i="22"/>
  <c r="V25" i="22"/>
  <c r="U25" i="22"/>
  <c r="P25" i="22"/>
  <c r="T25" i="22" s="1"/>
  <c r="V24" i="22"/>
  <c r="U24" i="22"/>
  <c r="H24" i="22"/>
  <c r="T24" i="22" s="1"/>
  <c r="V23" i="22"/>
  <c r="U23" i="22"/>
  <c r="T23" i="22"/>
  <c r="V22" i="22"/>
  <c r="U22" i="22"/>
  <c r="P22" i="22"/>
  <c r="T22" i="22" s="1"/>
  <c r="V21" i="22"/>
  <c r="U21" i="22"/>
  <c r="P21" i="22"/>
  <c r="T21" i="22" s="1"/>
  <c r="V20" i="22"/>
  <c r="U20" i="22"/>
  <c r="P20" i="22"/>
  <c r="T20" i="22" s="1"/>
  <c r="V19" i="22"/>
  <c r="U19" i="22"/>
  <c r="P19" i="22"/>
  <c r="T19" i="22" s="1"/>
  <c r="V18" i="22"/>
  <c r="U18" i="22"/>
  <c r="P18" i="22"/>
  <c r="T18" i="22" s="1"/>
  <c r="U17" i="22"/>
  <c r="V16" i="22"/>
  <c r="U16" i="22"/>
  <c r="T16" i="22"/>
  <c r="V15" i="22"/>
  <c r="U15" i="22"/>
  <c r="H15" i="22"/>
  <c r="T15" i="22" s="1"/>
  <c r="V14" i="22"/>
  <c r="U14" i="22"/>
  <c r="H14" i="22"/>
  <c r="T14" i="22" s="1"/>
  <c r="V13" i="22"/>
  <c r="U13" i="22"/>
  <c r="T13" i="22"/>
  <c r="V12" i="22"/>
  <c r="U12" i="22"/>
  <c r="H12" i="22"/>
  <c r="T12" i="22" s="1"/>
  <c r="V11" i="22"/>
  <c r="U11" i="22"/>
  <c r="H11" i="22"/>
  <c r="T11" i="22" s="1"/>
  <c r="U39" i="21"/>
  <c r="T39" i="21"/>
  <c r="P38" i="21"/>
  <c r="T38" i="21" s="1"/>
  <c r="T37" i="21"/>
  <c r="V35" i="21"/>
  <c r="P35" i="21"/>
  <c r="T35" i="21" s="1"/>
  <c r="V34" i="21"/>
  <c r="P34" i="21"/>
  <c r="T34" i="21" s="1"/>
  <c r="R31" i="21"/>
  <c r="Q31" i="21"/>
  <c r="N31" i="21"/>
  <c r="M31" i="21"/>
  <c r="L31" i="21"/>
  <c r="J31" i="21"/>
  <c r="I31" i="21"/>
  <c r="G31" i="21"/>
  <c r="F31" i="21"/>
  <c r="E31" i="21"/>
  <c r="D31" i="21"/>
  <c r="V30" i="21"/>
  <c r="U30" i="21"/>
  <c r="P30" i="21"/>
  <c r="T30" i="21" s="1"/>
  <c r="V29" i="21"/>
  <c r="U29" i="21"/>
  <c r="P29" i="21"/>
  <c r="T29" i="21" s="1"/>
  <c r="V28" i="21"/>
  <c r="U28" i="21"/>
  <c r="T28" i="21"/>
  <c r="V27" i="21"/>
  <c r="U27" i="21"/>
  <c r="T27" i="21"/>
  <c r="P27" i="21"/>
  <c r="V26" i="21"/>
  <c r="U26" i="21"/>
  <c r="P26" i="21"/>
  <c r="T26" i="21" s="1"/>
  <c r="V25" i="21"/>
  <c r="U25" i="21"/>
  <c r="P25" i="21"/>
  <c r="T25" i="21" s="1"/>
  <c r="V24" i="21"/>
  <c r="U24" i="21"/>
  <c r="P24" i="21"/>
  <c r="T24" i="21" s="1"/>
  <c r="V23" i="21"/>
  <c r="U23" i="21"/>
  <c r="P23" i="21"/>
  <c r="T23" i="21" s="1"/>
  <c r="V22" i="21"/>
  <c r="U22" i="21"/>
  <c r="P22" i="21"/>
  <c r="T21" i="21"/>
  <c r="V20" i="21"/>
  <c r="U20" i="21"/>
  <c r="T20" i="21"/>
  <c r="V19" i="21"/>
  <c r="U19" i="21"/>
  <c r="H19" i="21"/>
  <c r="T19" i="21" s="1"/>
  <c r="V18" i="21"/>
  <c r="U18" i="21"/>
  <c r="H18" i="21"/>
  <c r="T18" i="21" s="1"/>
  <c r="V17" i="21"/>
  <c r="U17" i="21"/>
  <c r="H17" i="21"/>
  <c r="T17" i="21" s="1"/>
  <c r="V16" i="21"/>
  <c r="U16" i="21"/>
  <c r="H16" i="21"/>
  <c r="T16" i="21" s="1"/>
  <c r="V15" i="21"/>
  <c r="U15" i="21"/>
  <c r="H15" i="21"/>
  <c r="T15" i="21" s="1"/>
  <c r="V14" i="21"/>
  <c r="U14" i="21"/>
  <c r="H14" i="21"/>
  <c r="H31" i="21" s="1"/>
  <c r="V13" i="21"/>
  <c r="U13" i="21"/>
  <c r="T13" i="21"/>
  <c r="D27" i="22" l="1"/>
  <c r="G41" i="22" s="1"/>
  <c r="H41" i="22" s="1"/>
  <c r="D30" i="23"/>
  <c r="G43" i="23" s="1"/>
  <c r="H43" i="23" s="1"/>
  <c r="U31" i="21"/>
  <c r="D32" i="21"/>
  <c r="G41" i="21" s="1"/>
  <c r="H41" i="21" s="1"/>
  <c r="U29" i="23"/>
  <c r="T14" i="21"/>
  <c r="P31" i="21"/>
  <c r="V29" i="23"/>
  <c r="L27" i="22"/>
  <c r="O41" i="22" s="1"/>
  <c r="P41" i="22" s="1"/>
  <c r="V31" i="21"/>
  <c r="H29" i="23"/>
  <c r="P29" i="23"/>
  <c r="H26" i="22"/>
  <c r="T20" i="23"/>
  <c r="U26" i="22"/>
  <c r="P26" i="22"/>
  <c r="L32" i="21"/>
  <c r="O41" i="21" s="1"/>
  <c r="P41" i="21" s="1"/>
  <c r="V26" i="22"/>
  <c r="T31" i="21"/>
  <c r="T32" i="21" s="1"/>
  <c r="T26" i="22"/>
  <c r="T27" i="22" s="1"/>
  <c r="T22" i="21"/>
  <c r="T13" i="23"/>
  <c r="T29" i="23" s="1"/>
  <c r="T30" i="23" s="1"/>
  <c r="V16" i="17" l="1"/>
  <c r="U16" i="17"/>
  <c r="H16" i="17"/>
  <c r="T16" i="17" s="1"/>
  <c r="J31" i="5"/>
  <c r="H13" i="5"/>
  <c r="V35" i="1"/>
  <c r="U35" i="1"/>
  <c r="P35" i="1"/>
  <c r="T35" i="1" s="1"/>
  <c r="V34" i="1"/>
  <c r="U34" i="1"/>
  <c r="P34" i="1"/>
  <c r="T34" i="1" s="1"/>
  <c r="V32" i="1"/>
  <c r="U32" i="1"/>
  <c r="H32" i="1"/>
  <c r="T32" i="1" s="1"/>
  <c r="V31" i="1"/>
  <c r="U31" i="1"/>
  <c r="H31" i="1"/>
  <c r="T31" i="1" s="1"/>
  <c r="H14" i="5"/>
  <c r="Q26" i="17" l="1"/>
  <c r="I26" i="17"/>
  <c r="U12" i="17"/>
  <c r="U13" i="17"/>
  <c r="U14" i="17"/>
  <c r="U15" i="17"/>
  <c r="U17" i="17"/>
  <c r="U18" i="17"/>
  <c r="U19" i="17"/>
  <c r="U20" i="17"/>
  <c r="U21" i="17"/>
  <c r="U22" i="17"/>
  <c r="U23" i="17"/>
  <c r="U24" i="17"/>
  <c r="U25" i="17"/>
  <c r="P30" i="5"/>
  <c r="T30" i="5" s="1"/>
  <c r="T14" i="5"/>
  <c r="T20" i="5"/>
  <c r="T21" i="5"/>
  <c r="T28" i="5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V19" i="1"/>
  <c r="V20" i="1"/>
  <c r="V21" i="1"/>
  <c r="V22" i="1"/>
  <c r="V23" i="1"/>
  <c r="V24" i="1"/>
  <c r="V25" i="1"/>
  <c r="V26" i="1"/>
  <c r="T23" i="1"/>
  <c r="P26" i="1"/>
  <c r="T26" i="1" s="1"/>
  <c r="J17" i="1"/>
  <c r="J27" i="1"/>
  <c r="V27" i="1" s="1"/>
  <c r="J14" i="1"/>
  <c r="V14" i="1" s="1"/>
  <c r="J15" i="1"/>
  <c r="V15" i="1" s="1"/>
  <c r="J16" i="1"/>
  <c r="V16" i="1" s="1"/>
  <c r="J18" i="1"/>
  <c r="V18" i="1" s="1"/>
  <c r="J13" i="1"/>
  <c r="H27" i="1"/>
  <c r="T27" i="1" s="1"/>
  <c r="H14" i="1"/>
  <c r="T14" i="1" s="1"/>
  <c r="H15" i="1"/>
  <c r="T15" i="1" s="1"/>
  <c r="H16" i="1"/>
  <c r="T16" i="1" s="1"/>
  <c r="H17" i="1"/>
  <c r="T17" i="1" s="1"/>
  <c r="H18" i="1"/>
  <c r="T18" i="1" s="1"/>
  <c r="J28" i="1" l="1"/>
  <c r="R28" i="1"/>
  <c r="V12" i="17" l="1"/>
  <c r="V13" i="17"/>
  <c r="V14" i="17"/>
  <c r="V15" i="17"/>
  <c r="V17" i="17"/>
  <c r="V19" i="17"/>
  <c r="V20" i="17"/>
  <c r="V21" i="17"/>
  <c r="V22" i="17"/>
  <c r="V23" i="17"/>
  <c r="V24" i="17"/>
  <c r="V25" i="17"/>
  <c r="V14" i="5"/>
  <c r="V15" i="5"/>
  <c r="V16" i="5"/>
  <c r="V17" i="5"/>
  <c r="V18" i="5"/>
  <c r="V19" i="5"/>
  <c r="V20" i="5"/>
  <c r="V22" i="5"/>
  <c r="V23" i="5"/>
  <c r="V24" i="5"/>
  <c r="V25" i="5"/>
  <c r="V26" i="5"/>
  <c r="V27" i="5"/>
  <c r="V28" i="5"/>
  <c r="V29" i="5"/>
  <c r="V30" i="5"/>
  <c r="P25" i="13"/>
  <c r="T25" i="13" s="1"/>
  <c r="P26" i="13"/>
  <c r="T26" i="13" s="1"/>
  <c r="H16" i="13"/>
  <c r="T16" i="13" s="1"/>
  <c r="H17" i="13"/>
  <c r="T17" i="13" s="1"/>
  <c r="H18" i="13"/>
  <c r="T18" i="13" s="1"/>
  <c r="H19" i="13"/>
  <c r="T19" i="13" s="1"/>
  <c r="T39" i="5"/>
  <c r="T37" i="5"/>
  <c r="P38" i="5"/>
  <c r="T38" i="5" s="1"/>
  <c r="P35" i="5"/>
  <c r="T35" i="5" s="1"/>
  <c r="P34" i="5"/>
  <c r="T34" i="5" s="1"/>
  <c r="P39" i="1"/>
  <c r="H38" i="1"/>
  <c r="H37" i="1"/>
  <c r="P23" i="17"/>
  <c r="T23" i="17" s="1"/>
  <c r="Q31" i="5"/>
  <c r="R31" i="5"/>
  <c r="Q28" i="1"/>
  <c r="R41" i="1"/>
  <c r="J41" i="1"/>
  <c r="V41" i="13"/>
  <c r="U41" i="13"/>
  <c r="T41" i="13"/>
  <c r="V40" i="13"/>
  <c r="U40" i="13"/>
  <c r="T40" i="13"/>
  <c r="V35" i="13"/>
  <c r="U35" i="13"/>
  <c r="H35" i="13"/>
  <c r="T35" i="13" s="1"/>
  <c r="V34" i="13"/>
  <c r="U34" i="13"/>
  <c r="H34" i="13"/>
  <c r="T34" i="13" s="1"/>
  <c r="R29" i="13"/>
  <c r="Q29" i="13"/>
  <c r="O29" i="13"/>
  <c r="N29" i="13"/>
  <c r="M29" i="13"/>
  <c r="L29" i="13"/>
  <c r="J29" i="13"/>
  <c r="I29" i="13"/>
  <c r="G29" i="13"/>
  <c r="F29" i="13"/>
  <c r="E29" i="13"/>
  <c r="D29" i="13"/>
  <c r="V27" i="13"/>
  <c r="U27" i="13"/>
  <c r="H27" i="13"/>
  <c r="T27" i="13" s="1"/>
  <c r="V26" i="13"/>
  <c r="U26" i="13"/>
  <c r="V25" i="13"/>
  <c r="U25" i="13"/>
  <c r="V23" i="13"/>
  <c r="U23" i="13"/>
  <c r="P23" i="13"/>
  <c r="T23" i="13" s="1"/>
  <c r="V22" i="13"/>
  <c r="U22" i="13"/>
  <c r="P22" i="13"/>
  <c r="T22" i="13" s="1"/>
  <c r="V21" i="13"/>
  <c r="U21" i="13"/>
  <c r="P21" i="13"/>
  <c r="T21" i="13" s="1"/>
  <c r="V20" i="13"/>
  <c r="U20" i="13"/>
  <c r="P20" i="13"/>
  <c r="V19" i="13"/>
  <c r="U19" i="13"/>
  <c r="V18" i="13"/>
  <c r="U18" i="13"/>
  <c r="V17" i="13"/>
  <c r="U17" i="13"/>
  <c r="V16" i="13"/>
  <c r="U16" i="13"/>
  <c r="V15" i="13"/>
  <c r="U15" i="13"/>
  <c r="H15" i="13"/>
  <c r="T15" i="13" s="1"/>
  <c r="V14" i="13"/>
  <c r="U14" i="13"/>
  <c r="H14" i="13"/>
  <c r="T14" i="13" s="1"/>
  <c r="V13" i="13"/>
  <c r="U13" i="13"/>
  <c r="H13" i="13"/>
  <c r="V39" i="11"/>
  <c r="U39" i="11"/>
  <c r="T39" i="11"/>
  <c r="V38" i="11"/>
  <c r="U38" i="11"/>
  <c r="T38" i="11"/>
  <c r="V37" i="11"/>
  <c r="U37" i="11"/>
  <c r="T37" i="11"/>
  <c r="V36" i="11"/>
  <c r="U36" i="11"/>
  <c r="T36" i="11"/>
  <c r="V35" i="11"/>
  <c r="U35" i="11"/>
  <c r="H35" i="11"/>
  <c r="T35" i="11" s="1"/>
  <c r="V33" i="11"/>
  <c r="U33" i="11"/>
  <c r="P33" i="11"/>
  <c r="T33" i="11" s="1"/>
  <c r="V32" i="11"/>
  <c r="U32" i="11"/>
  <c r="P32" i="11"/>
  <c r="T32" i="11" s="1"/>
  <c r="V30" i="11"/>
  <c r="U30" i="11"/>
  <c r="P30" i="11"/>
  <c r="H30" i="11"/>
  <c r="V29" i="11"/>
  <c r="U29" i="11"/>
  <c r="P29" i="11"/>
  <c r="H29" i="11"/>
  <c r="R26" i="11"/>
  <c r="O26" i="11"/>
  <c r="N26" i="11"/>
  <c r="M26" i="11"/>
  <c r="L26" i="11"/>
  <c r="J26" i="11"/>
  <c r="V26" i="11" s="1"/>
  <c r="G26" i="11"/>
  <c r="F26" i="11"/>
  <c r="E26" i="11"/>
  <c r="D26" i="11"/>
  <c r="V25" i="11"/>
  <c r="U25" i="11"/>
  <c r="P25" i="11"/>
  <c r="T25" i="11" s="1"/>
  <c r="V24" i="11"/>
  <c r="U24" i="11"/>
  <c r="H24" i="11"/>
  <c r="T24" i="11" s="1"/>
  <c r="V23" i="11"/>
  <c r="U23" i="11"/>
  <c r="T23" i="11"/>
  <c r="V22" i="11"/>
  <c r="U22" i="11"/>
  <c r="P22" i="11"/>
  <c r="T22" i="11" s="1"/>
  <c r="V21" i="11"/>
  <c r="U21" i="11"/>
  <c r="P21" i="11"/>
  <c r="T21" i="11" s="1"/>
  <c r="V20" i="11"/>
  <c r="U20" i="11"/>
  <c r="P20" i="11"/>
  <c r="T20" i="11" s="1"/>
  <c r="V19" i="11"/>
  <c r="U19" i="11"/>
  <c r="H19" i="11"/>
  <c r="T19" i="11" s="1"/>
  <c r="V18" i="11"/>
  <c r="H18" i="11"/>
  <c r="T18" i="11" s="1"/>
  <c r="V17" i="11"/>
  <c r="H17" i="11"/>
  <c r="T17" i="11" s="1"/>
  <c r="V16" i="11"/>
  <c r="U16" i="11"/>
  <c r="H16" i="11"/>
  <c r="T16" i="11" s="1"/>
  <c r="V15" i="11"/>
  <c r="U15" i="11"/>
  <c r="P15" i="11"/>
  <c r="H15" i="11"/>
  <c r="V14" i="11"/>
  <c r="H14" i="11"/>
  <c r="T14" i="11" s="1"/>
  <c r="V13" i="11"/>
  <c r="H13" i="11"/>
  <c r="T13" i="11" s="1"/>
  <c r="V35" i="17"/>
  <c r="U35" i="17"/>
  <c r="T35" i="17"/>
  <c r="V34" i="17"/>
  <c r="U34" i="17"/>
  <c r="T34" i="17"/>
  <c r="V33" i="17"/>
  <c r="U33" i="17"/>
  <c r="T33" i="17"/>
  <c r="V32" i="17"/>
  <c r="U32" i="17"/>
  <c r="T32" i="17"/>
  <c r="V36" i="17"/>
  <c r="U36" i="17"/>
  <c r="T36" i="17"/>
  <c r="V30" i="17"/>
  <c r="U30" i="17"/>
  <c r="P30" i="17"/>
  <c r="T30" i="17" s="1"/>
  <c r="V29" i="17"/>
  <c r="U29" i="17"/>
  <c r="P29" i="17"/>
  <c r="T29" i="17" s="1"/>
  <c r="R26" i="17"/>
  <c r="O26" i="17"/>
  <c r="N26" i="17"/>
  <c r="M26" i="17"/>
  <c r="L26" i="17"/>
  <c r="J26" i="17"/>
  <c r="G26" i="17"/>
  <c r="F26" i="17"/>
  <c r="E26" i="17"/>
  <c r="D26" i="17"/>
  <c r="P25" i="17"/>
  <c r="T25" i="17" s="1"/>
  <c r="T24" i="17"/>
  <c r="P22" i="17"/>
  <c r="T22" i="17" s="1"/>
  <c r="P21" i="17"/>
  <c r="T21" i="17" s="1"/>
  <c r="P20" i="17"/>
  <c r="T20" i="17" s="1"/>
  <c r="P19" i="17"/>
  <c r="T19" i="17" s="1"/>
  <c r="H15" i="17"/>
  <c r="T15" i="17" s="1"/>
  <c r="H14" i="17"/>
  <c r="T14" i="17" s="1"/>
  <c r="T13" i="17"/>
  <c r="H12" i="17"/>
  <c r="T12" i="17" s="1"/>
  <c r="V11" i="17"/>
  <c r="U11" i="17"/>
  <c r="U26" i="17" s="1"/>
  <c r="H11" i="17"/>
  <c r="U39" i="5"/>
  <c r="V35" i="5"/>
  <c r="V34" i="5"/>
  <c r="N31" i="5"/>
  <c r="M31" i="5"/>
  <c r="L31" i="5"/>
  <c r="I31" i="5"/>
  <c r="G31" i="5"/>
  <c r="F31" i="5"/>
  <c r="E31" i="5"/>
  <c r="D31" i="5"/>
  <c r="U30" i="5"/>
  <c r="U29" i="5"/>
  <c r="P29" i="5"/>
  <c r="T29" i="5" s="1"/>
  <c r="U28" i="5"/>
  <c r="U27" i="5"/>
  <c r="P27" i="5"/>
  <c r="T27" i="5" s="1"/>
  <c r="U26" i="5"/>
  <c r="P26" i="5"/>
  <c r="T26" i="5" s="1"/>
  <c r="U25" i="5"/>
  <c r="P25" i="5"/>
  <c r="T25" i="5" s="1"/>
  <c r="U24" i="5"/>
  <c r="P24" i="5"/>
  <c r="T24" i="5" s="1"/>
  <c r="U23" i="5"/>
  <c r="P23" i="5"/>
  <c r="T23" i="5" s="1"/>
  <c r="U22" i="5"/>
  <c r="P22" i="5"/>
  <c r="T22" i="5" s="1"/>
  <c r="U20" i="5"/>
  <c r="U19" i="5"/>
  <c r="H19" i="5"/>
  <c r="T19" i="5" s="1"/>
  <c r="U18" i="5"/>
  <c r="H18" i="5"/>
  <c r="T18" i="5" s="1"/>
  <c r="U17" i="5"/>
  <c r="H17" i="5"/>
  <c r="T17" i="5" s="1"/>
  <c r="U16" i="5"/>
  <c r="H16" i="5"/>
  <c r="T16" i="5" s="1"/>
  <c r="U15" i="5"/>
  <c r="H15" i="5"/>
  <c r="T15" i="5" s="1"/>
  <c r="U14" i="5"/>
  <c r="V13" i="5"/>
  <c r="U13" i="5"/>
  <c r="T13" i="5"/>
  <c r="O28" i="1"/>
  <c r="N28" i="1"/>
  <c r="M28" i="1"/>
  <c r="L28" i="1"/>
  <c r="I28" i="1"/>
  <c r="G28" i="1"/>
  <c r="F28" i="1"/>
  <c r="E28" i="1"/>
  <c r="D28" i="1"/>
  <c r="P25" i="1"/>
  <c r="T25" i="1" s="1"/>
  <c r="P24" i="1"/>
  <c r="T24" i="1" s="1"/>
  <c r="P22" i="1"/>
  <c r="T22" i="1" s="1"/>
  <c r="P21" i="1"/>
  <c r="T21" i="1" s="1"/>
  <c r="P20" i="1"/>
  <c r="T20" i="1" s="1"/>
  <c r="P19" i="1"/>
  <c r="T19" i="1" s="1"/>
  <c r="V13" i="1"/>
  <c r="V28" i="1" s="1"/>
  <c r="U13" i="1"/>
  <c r="H13" i="1"/>
  <c r="U29" i="13" l="1"/>
  <c r="T13" i="13"/>
  <c r="H29" i="13"/>
  <c r="T13" i="1"/>
  <c r="T28" i="1" s="1"/>
  <c r="H28" i="1"/>
  <c r="D30" i="13"/>
  <c r="G43" i="13" s="1"/>
  <c r="H43" i="13" s="1"/>
  <c r="T20" i="13"/>
  <c r="T29" i="13" s="1"/>
  <c r="T30" i="13" s="1"/>
  <c r="P29" i="13"/>
  <c r="V29" i="13"/>
  <c r="T30" i="11"/>
  <c r="U28" i="1"/>
  <c r="V31" i="5"/>
  <c r="D27" i="11"/>
  <c r="G41" i="11" s="1"/>
  <c r="H41" i="11" s="1"/>
  <c r="L32" i="5"/>
  <c r="O41" i="5" s="1"/>
  <c r="P41" i="5" s="1"/>
  <c r="T29" i="11"/>
  <c r="V26" i="17"/>
  <c r="P26" i="11"/>
  <c r="D32" i="5"/>
  <c r="G41" i="5" s="1"/>
  <c r="H41" i="5" s="1"/>
  <c r="U26" i="11"/>
  <c r="L30" i="13"/>
  <c r="O43" i="13" s="1"/>
  <c r="P43" i="13" s="1"/>
  <c r="L27" i="11"/>
  <c r="O41" i="11" s="1"/>
  <c r="Q41" i="11" s="1"/>
  <c r="R41" i="11" s="1"/>
  <c r="P31" i="5"/>
  <c r="L29" i="1"/>
  <c r="O41" i="1" s="1"/>
  <c r="P41" i="1" s="1"/>
  <c r="T15" i="11"/>
  <c r="T26" i="11" s="1"/>
  <c r="T27" i="11" s="1"/>
  <c r="P41" i="11"/>
  <c r="I41" i="11"/>
  <c r="J41" i="11" s="1"/>
  <c r="D29" i="1"/>
  <c r="G41" i="1" s="1"/>
  <c r="H41" i="1" s="1"/>
  <c r="P28" i="1"/>
  <c r="U31" i="5"/>
  <c r="H26" i="11"/>
  <c r="T31" i="5"/>
  <c r="T32" i="5" s="1"/>
  <c r="P26" i="17"/>
  <c r="L27" i="17"/>
  <c r="O38" i="17" s="1"/>
  <c r="P38" i="17" s="1"/>
  <c r="D27" i="17"/>
  <c r="G38" i="17" s="1"/>
  <c r="H26" i="17"/>
  <c r="H31" i="5"/>
  <c r="T17" i="17"/>
  <c r="T11" i="17"/>
  <c r="T26" i="17" s="1"/>
  <c r="T27" i="17" l="1"/>
  <c r="H38" i="17"/>
  <c r="T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40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didactice/
spt.
</t>
        </r>
      </text>
    </comment>
    <comment ref="I40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560 ore - nr. ore did/sem / 14 spt.</t>
        </r>
      </text>
    </comment>
    <comment ref="J40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S.I./spt sau 560 - nr. ore did./sem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40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didactice/
spt.
</t>
        </r>
      </text>
    </comment>
    <comment ref="I40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560 ore - nr. ore did/sem / 14 spt.</t>
        </r>
      </text>
    </comment>
    <comment ref="J40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S.I./spt sau 560 - nr. ore did./sem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40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didactice/
spt.
</t>
        </r>
      </text>
    </comment>
    <comment ref="I40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560 ore - nr. ore did/sem / 14 spt.</t>
        </r>
      </text>
    </comment>
    <comment ref="J40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S.I./spt sau 560 - nr. ore did./sem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37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didactice/
spt.
</t>
        </r>
      </text>
    </comment>
    <comment ref="I37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560 ore - nr. ore did/sem / 14 spt.</t>
        </r>
      </text>
    </comment>
    <comment ref="J37" authorId="0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S.I./spt sau 560 - nr. ore did./sem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40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didactice/
spt.
</t>
        </r>
      </text>
    </comment>
    <comment ref="I40" authorId="0" shapeId="0" xr:uid="{00000000-0006-0000-0400-000002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560 ore - nr. ore did/sem / 14 spt.</t>
        </r>
      </text>
    </comment>
    <comment ref="J40" authorId="0" shapeId="0" xr:uid="{00000000-0006-0000-0400-000003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S.I./spt sau 560 - nr. ore did./sem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42" authorId="0" shapeId="0" xr:uid="{00000000-0006-0000-0800-000001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didactice/
spt.
</t>
        </r>
      </text>
    </comment>
    <comment ref="I42" authorId="0" shapeId="0" xr:uid="{00000000-0006-0000-0800-000002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560 ore - nr. ore did/sem / 14 spt.</t>
        </r>
      </text>
    </comment>
    <comment ref="J42" authorId="0" shapeId="0" xr:uid="{00000000-0006-0000-0800-000003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S.I./spt sau 560 - nr. ore did./sem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42" authorId="0" shapeId="0" xr:uid="{00000000-0006-0000-0500-000001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didactice/
spt.
</t>
        </r>
      </text>
    </comment>
    <comment ref="I42" authorId="0" shapeId="0" xr:uid="{00000000-0006-0000-0500-000002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560 ore - nr. ore did/sem / 14 spt.</t>
        </r>
      </text>
    </comment>
    <comment ref="J42" authorId="0" shapeId="0" xr:uid="{00000000-0006-0000-0500-000003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S.I./spt sau 560 - nr. ore did./sem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40" authorId="0" shapeId="0" xr:uid="{00000000-0006-0000-0600-000001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didactice/
spt.
</t>
        </r>
      </text>
    </comment>
    <comment ref="I40" authorId="0" shapeId="0" xr:uid="{00000000-0006-0000-0600-000002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560 ore - nr. ore did/sem / 14 spt.</t>
        </r>
      </text>
    </comment>
    <comment ref="J40" authorId="0" shapeId="0" xr:uid="{00000000-0006-0000-0600-000003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S.I./spt sau 560 - nr. ore did./sem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H40" authorId="0" shapeId="0" xr:uid="{00000000-0006-0000-0700-000001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didactice/
spt.
</t>
        </r>
      </text>
    </comment>
    <comment ref="I40" authorId="0" shapeId="0" xr:uid="{00000000-0006-0000-0700-000002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560 ore - nr. ore did/sem / 14 spt.</t>
        </r>
      </text>
    </comment>
    <comment ref="J40" authorId="0" shapeId="0" xr:uid="{00000000-0006-0000-0700-000003000000}">
      <text>
        <r>
          <rPr>
            <b/>
            <sz val="8"/>
            <color indexed="81"/>
            <rFont val="Tahoma"/>
            <family val="2"/>
            <charset val="238"/>
          </rPr>
          <t>*:</t>
        </r>
        <r>
          <rPr>
            <sz val="8"/>
            <color indexed="81"/>
            <rFont val="Tahoma"/>
            <family val="2"/>
            <charset val="238"/>
          </rPr>
          <t xml:space="preserve">
14 spt x ore S.I./spt sau 560 - nr. ore did./sem
</t>
        </r>
      </text>
    </comment>
  </commentList>
</comments>
</file>

<file path=xl/sharedStrings.xml><?xml version="1.0" encoding="utf-8"?>
<sst xmlns="http://schemas.openxmlformats.org/spreadsheetml/2006/main" count="1425" uniqueCount="346">
  <si>
    <t>DISCIPLINA</t>
  </si>
  <si>
    <t>Cod disciplină</t>
  </si>
  <si>
    <t>Total /an</t>
  </si>
  <si>
    <t>C</t>
  </si>
  <si>
    <t>P</t>
  </si>
  <si>
    <t>CR.</t>
  </si>
  <si>
    <t>Ore S.I.</t>
  </si>
  <si>
    <t>-</t>
  </si>
  <si>
    <t>Ore Cv.</t>
  </si>
  <si>
    <t>Discipline FACULTATIVE</t>
  </si>
  <si>
    <t>Discipline OBLIGATORII</t>
  </si>
  <si>
    <t>Nr. crt.</t>
  </si>
  <si>
    <t>Plan de învăţământ</t>
  </si>
  <si>
    <t>Nr. spt./sem.</t>
  </si>
  <si>
    <t>Ore S.I./ spt.</t>
  </si>
  <si>
    <t xml:space="preserve">Ore S.I./sem. </t>
  </si>
  <si>
    <t xml:space="preserve">Ore didactice /sem. </t>
  </si>
  <si>
    <t>Nr. ore/ spt.</t>
  </si>
  <si>
    <t>Ore didactice/ spt.</t>
  </si>
  <si>
    <t>TOTAL</t>
  </si>
  <si>
    <t>F.E.</t>
  </si>
  <si>
    <t xml:space="preserve">F.E. </t>
  </si>
  <si>
    <t xml:space="preserve"> </t>
  </si>
  <si>
    <t xml:space="preserve">Ore didactice/ spt. </t>
  </si>
  <si>
    <t>Ore S.I./sem.</t>
  </si>
  <si>
    <t>Ore didactice /sem.</t>
  </si>
  <si>
    <t>Total ore activităţi/ sem.</t>
  </si>
  <si>
    <t>*) - nr. de ore la disciplina Ed. fizică - nu se însumează la nr. total de ore/ semestru.</t>
  </si>
  <si>
    <t>Avizat DECAN,</t>
  </si>
  <si>
    <t>S</t>
  </si>
  <si>
    <t>L</t>
  </si>
  <si>
    <r>
      <t xml:space="preserve">Notă: </t>
    </r>
    <r>
      <rPr>
        <sz val="6"/>
        <rFont val="Verdana"/>
        <family val="2"/>
        <charset val="238"/>
      </rPr>
      <t xml:space="preserve">C - nr. ore curs /spt; S - nr. ore seminar / L - nr. ore lucrări practice / laborator /spt.; P - nr. ore proiect /spt.; Ore Cv - ore convenţionale; CR - credite; Ore S.I.- ore pt. studiu individual; F.E. - formă de evaluare: E - examen; C - colocviu; P - proiect; Cod disciplină:  X - abrevierea specializării / nr. ordine al disciplinei/ categoria formativă a disciplinei: F - fundamentală; C - complementară; D - în domeniu; S - de specialitate/ Fa - disciplină facultativă/ semestrul: 1-8 (ex. 1.0. pentru o disciplina cu ore în primul semestru; 0.2. pentru o disciplina cu ore în al doilea semestru; 1.2.  pentru o disciplina cu ore în ambele semestre)                         </t>
    </r>
    <r>
      <rPr>
        <b/>
        <i/>
        <sz val="6"/>
        <rFont val="Arial"/>
        <family val="2"/>
        <charset val="238"/>
      </rPr>
      <t/>
    </r>
  </si>
  <si>
    <t>Data: ……………….. 20___</t>
  </si>
  <si>
    <t>Discipline OPŢIONALE 1</t>
  </si>
  <si>
    <t>Discipline OPŢIONALE 2</t>
  </si>
  <si>
    <t>U.S.A.M.V.B. TIMIȘOARA</t>
  </si>
  <si>
    <t>Forma de învățământ: ZI</t>
  </si>
  <si>
    <t>EXAMEN de LICENŢĂ</t>
  </si>
  <si>
    <t>FACULTATEA: AGRICULTURĂ</t>
  </si>
  <si>
    <t>Domeniul: INGINERIE GEODEZICĂ</t>
  </si>
  <si>
    <t>Specializarea: MĂSURĂTORI TERESTRE ȘI CADASTRU</t>
  </si>
  <si>
    <t>Durata de şcolarizare: 4 ani / 8 semestre</t>
  </si>
  <si>
    <t>Cadastru</t>
  </si>
  <si>
    <t>E</t>
  </si>
  <si>
    <t>A/R</t>
  </si>
  <si>
    <t>Programarea calculatoarelor şi limbaje de programare</t>
  </si>
  <si>
    <t>Măsurători electronice de distanţă</t>
  </si>
  <si>
    <t>SUSTINERE PROIECT DE DIPLOMA</t>
  </si>
  <si>
    <t>Topografie inginereasca</t>
  </si>
  <si>
    <t>Geodezie satelitara</t>
  </si>
  <si>
    <t>Bazele geometrice ale fotogrammetriei</t>
  </si>
  <si>
    <t>Stereofotogrammetrie si fotointerpretare</t>
  </si>
  <si>
    <t>Ridicari topografice speciale</t>
  </si>
  <si>
    <t>Istoria geodeziei</t>
  </si>
  <si>
    <t>Elaborare proiect de diploma</t>
  </si>
  <si>
    <t>Proiectii cartografice</t>
  </si>
  <si>
    <t>Semestrul 5</t>
  </si>
  <si>
    <t>Semestrul 6</t>
  </si>
  <si>
    <t>Psihologia educatiei</t>
  </si>
  <si>
    <t>Pedagogie I</t>
  </si>
  <si>
    <t>Pedagogie II</t>
  </si>
  <si>
    <t>Didactica specialitatii</t>
  </si>
  <si>
    <t>Managmentul clasei de elevi</t>
  </si>
  <si>
    <t>Instruire asistata pe calculator</t>
  </si>
  <si>
    <t>Practica pedagogica in invatamantul preniversitar obligatoriu</t>
  </si>
  <si>
    <t>MTC.4.Fa.5.6</t>
  </si>
  <si>
    <t>MTC.01.S.5.0</t>
  </si>
  <si>
    <t>MTC.08.D.0.6</t>
  </si>
  <si>
    <t>MTC.1.Fa.5.0</t>
  </si>
  <si>
    <t>MTC.2.Fa.0.6</t>
  </si>
  <si>
    <t>MTC.3.Fa.5.0</t>
  </si>
  <si>
    <t>Aprobat RECTOR,</t>
  </si>
  <si>
    <t xml:space="preserve">Data: </t>
  </si>
  <si>
    <t>Prof. Dr. Cosmin Alin Popescu</t>
  </si>
  <si>
    <t>Prof. dr. Florin Imbrea</t>
  </si>
  <si>
    <t xml:space="preserve">Legislatie funciar cadastrala  </t>
  </si>
  <si>
    <t>Imbunatatiri funciare</t>
  </si>
  <si>
    <t xml:space="preserve">Retele tehnico - edilitare </t>
  </si>
  <si>
    <t>MTC.09.S.0.6</t>
  </si>
  <si>
    <t>Practică de topo. ing., cadastru, fotogramm.</t>
  </si>
  <si>
    <t>Masuratori subterane</t>
  </si>
  <si>
    <t>5 E+ 1C+2P</t>
  </si>
  <si>
    <t>5 E+ 2C+2P</t>
  </si>
  <si>
    <t>Coordonator: Conf. dr. ing. Mihai Herbei</t>
  </si>
  <si>
    <t>pentru anul III de studii, an universitar 2019/2020</t>
  </si>
  <si>
    <t>Topografie Proiect</t>
  </si>
  <si>
    <t>Topografie inginereasca Proiect</t>
  </si>
  <si>
    <t>MTC.02.S.5.0</t>
  </si>
  <si>
    <t>MTC.03.D.5.6</t>
  </si>
  <si>
    <t>MTC.04.S.5.0</t>
  </si>
  <si>
    <t>Cadastru Proiect</t>
  </si>
  <si>
    <t>MTC.05.D.5.6</t>
  </si>
  <si>
    <t>MTC.06.D.5.6</t>
  </si>
  <si>
    <t>MTC.07.S.5.0</t>
  </si>
  <si>
    <t>MTC.10.D.0.6</t>
  </si>
  <si>
    <t>MTC.11.S.0.6</t>
  </si>
  <si>
    <t>MTC.12.D.5.0</t>
  </si>
  <si>
    <t>MTC.13.D.5.0</t>
  </si>
  <si>
    <t>MTC.14.D.0.6</t>
  </si>
  <si>
    <t>MTC.15.D.0.6</t>
  </si>
  <si>
    <t>Examen absolvire nivelul I</t>
  </si>
  <si>
    <t>MTC.5.Fa.0.6</t>
  </si>
  <si>
    <t>Algebra liniara, geometrie analitica si diferentiala</t>
  </si>
  <si>
    <t>Geometrie descriptiva</t>
  </si>
  <si>
    <t>Fizica</t>
  </si>
  <si>
    <t>Educatie fizica si Sport</t>
  </si>
  <si>
    <t>Instumente geodezice si metode de masurare</t>
  </si>
  <si>
    <t>Teoria prelucrarii masuratorilor geodezice</t>
  </si>
  <si>
    <t>Geodezie elipsoidala</t>
  </si>
  <si>
    <t>Masuratori geodezice prin unde</t>
  </si>
  <si>
    <t>Practica de specialitate</t>
  </si>
  <si>
    <t>Management</t>
  </si>
  <si>
    <t>Desen cartografic</t>
  </si>
  <si>
    <t>Geografie fizica</t>
  </si>
  <si>
    <t xml:space="preserve">Practică pentru Proiectul de diplomă </t>
  </si>
  <si>
    <t>Evaluarea bunurilor imobile</t>
  </si>
  <si>
    <t xml:space="preserve">Masuratori subterane
</t>
  </si>
  <si>
    <t>Evaluarea bunurilor imobile Proiect</t>
  </si>
  <si>
    <t>Informatica aplicata</t>
  </si>
  <si>
    <t>Constructii civile</t>
  </si>
  <si>
    <t>Astronomie geodezica</t>
  </si>
  <si>
    <t>Amenajarea teritoriului si urbanism</t>
  </si>
  <si>
    <t>Gravimetrie geodezica</t>
  </si>
  <si>
    <t>Cartografie</t>
  </si>
  <si>
    <t>Teoria probabilitatilor si statistica matematica</t>
  </si>
  <si>
    <t>Curs general de construcţii, căi de comunicaţii şi lucrări de artă, construcţii hidrotehnice şi reţele tehnico-edilitare</t>
  </si>
  <si>
    <t xml:space="preserve">Masuratori ingineresti </t>
  </si>
  <si>
    <t>Institutii de drept si legislatie funciar cadastrala</t>
  </si>
  <si>
    <t>Prelucrarea automata a datelor geodezice</t>
  </si>
  <si>
    <t>Teledetectie</t>
  </si>
  <si>
    <t>Urmarirea comportarii terenurilor si constructilor</t>
  </si>
  <si>
    <t>Protectia mediului</t>
  </si>
  <si>
    <t>Agricultura generala</t>
  </si>
  <si>
    <t>Compensarea masuratorilor</t>
  </si>
  <si>
    <t>Cartografie Proiect</t>
  </si>
  <si>
    <t>Comunicare profesionala</t>
  </si>
  <si>
    <t>Practica pedagogica in invatamantul preniversitar obligatoriu (1)</t>
  </si>
  <si>
    <t>Managementul clasei de elevi</t>
  </si>
  <si>
    <t>Practica pedagogica in invatamantul preniversitar obligatoriu (2)</t>
  </si>
  <si>
    <t>Conducere auto</t>
  </si>
  <si>
    <t>Educatie antreprenoriala</t>
  </si>
  <si>
    <t>5E+ 2C+1P</t>
  </si>
  <si>
    <t>Economie generala</t>
  </si>
  <si>
    <t>Metode numerice</t>
  </si>
  <si>
    <t>Evaluarea impactului asupra mediului</t>
  </si>
  <si>
    <t>Etica si integritate academica</t>
  </si>
  <si>
    <t>pentru anul II de studii</t>
  </si>
  <si>
    <t>pentru anul IV de studii</t>
  </si>
  <si>
    <t>MTC.01.D.03</t>
  </si>
  <si>
    <t>MTC.02.D.03</t>
  </si>
  <si>
    <t>MTC.03.D.03</t>
  </si>
  <si>
    <t>MTC.04.D.03</t>
  </si>
  <si>
    <t>MTC.06.D.03</t>
  </si>
  <si>
    <t>MTC.05.D.03</t>
  </si>
  <si>
    <t>MTC.09.D.04</t>
  </si>
  <si>
    <t>MTC.10.D.04</t>
  </si>
  <si>
    <t>MTC.11.D.04</t>
  </si>
  <si>
    <t>MTC.12.D.04</t>
  </si>
  <si>
    <t>MTC.13.D.04</t>
  </si>
  <si>
    <t>MTC.14.D.04</t>
  </si>
  <si>
    <t>MTC.15.D.04</t>
  </si>
  <si>
    <t>MTC.17.C.04</t>
  </si>
  <si>
    <t>MTC.18.D.04</t>
  </si>
  <si>
    <t>MTC.19.D.04</t>
  </si>
  <si>
    <t>MTC.01.D.05</t>
  </si>
  <si>
    <t>MTC.02.D.05</t>
  </si>
  <si>
    <t>MTC.03.D.05</t>
  </si>
  <si>
    <t>MTC.05.D.05</t>
  </si>
  <si>
    <t>MTC.07.D.06</t>
  </si>
  <si>
    <t>MTC.09.S.06</t>
  </si>
  <si>
    <t>MTC.10.S.06</t>
  </si>
  <si>
    <t>MTC.11.S.06</t>
  </si>
  <si>
    <t>MTC.12.S.06</t>
  </si>
  <si>
    <t>MTC.13.S.06</t>
  </si>
  <si>
    <t xml:space="preserve">Educatie fizica si Sport </t>
  </si>
  <si>
    <t>MTC.16.D.04</t>
  </si>
  <si>
    <t xml:space="preserve"> Sisteme informatice in masuratori terestre</t>
  </si>
  <si>
    <t xml:space="preserve">Geodezie </t>
  </si>
  <si>
    <t>Geodezie Proiect</t>
  </si>
  <si>
    <t>Fotogrammetrie</t>
  </si>
  <si>
    <t>4E+2C+1A/R</t>
  </si>
  <si>
    <t>4E+ 2C+ 1A/R</t>
  </si>
  <si>
    <t>5E+ 1C+1P+1A/R</t>
  </si>
  <si>
    <t>4E+  3C+1A/R</t>
  </si>
  <si>
    <t>MTC.16.D.06</t>
  </si>
  <si>
    <t>U.S.V. "REGELE MIHAI I" DIN TIMIȘOARA</t>
  </si>
  <si>
    <t>Analiza matematica I</t>
  </si>
  <si>
    <t>Desen tehnic si infografica I</t>
  </si>
  <si>
    <t>Limbi moderne (Engleza) I</t>
  </si>
  <si>
    <t>Analiza matematica II</t>
  </si>
  <si>
    <t>Desen tehnic si infografica II</t>
  </si>
  <si>
    <t>Limbi moderne (Engleza) II</t>
  </si>
  <si>
    <t>Topografie I</t>
  </si>
  <si>
    <t>Topografie II</t>
  </si>
  <si>
    <t>Cadastru I</t>
  </si>
  <si>
    <t>Cadastru II</t>
  </si>
  <si>
    <t>Semestrul III - 14 saptamani</t>
  </si>
  <si>
    <t>Semestrul IV - 14 saptamani activitate didactica si 3 saptamani practica</t>
  </si>
  <si>
    <t>MTC.20.C.03</t>
  </si>
  <si>
    <t>MTC.21.C.04</t>
  </si>
  <si>
    <t>MTC.22.C.03</t>
  </si>
  <si>
    <t>Semestrul V  - 14 saptamani</t>
  </si>
  <si>
    <t>Semestrul VI  - 14 saptamani activitate didactica si 3 saptamani practica</t>
  </si>
  <si>
    <t>MTC.18.C.05</t>
  </si>
  <si>
    <t>MTC.20.C.06</t>
  </si>
  <si>
    <t>Semestrul VIII  - 14 saptamani activitate didactica si 2 saptamani practica</t>
  </si>
  <si>
    <t>Semestrul VII -  - 14 saptamani activitate didactica</t>
  </si>
  <si>
    <t>Prof. dr. Florinel Imbrea</t>
  </si>
  <si>
    <t>4E+ 3C + 1P</t>
  </si>
  <si>
    <t>5E+ 1C</t>
  </si>
  <si>
    <t>MTC.08.D.04</t>
  </si>
  <si>
    <t>MTC.07.C.03</t>
  </si>
  <si>
    <t>5E+1C+ 3P+1A/R</t>
  </si>
  <si>
    <t>Practica in domeniu</t>
  </si>
  <si>
    <t>Practica in domeniu (topografică și geodezică)</t>
  </si>
  <si>
    <t>Sisteme informatice geodezice în cadastru și fotogrammetrie</t>
  </si>
  <si>
    <t>Geomorfologie si geologie inginereasca</t>
  </si>
  <si>
    <t>Cadastru III</t>
  </si>
  <si>
    <t>Organizarea teritoriului si ecologie II</t>
  </si>
  <si>
    <t>Organizarea teritoriului si ecologie I</t>
  </si>
  <si>
    <t>Plan de învăţământ propus pentru anul universitar 2023/2024</t>
  </si>
  <si>
    <t>Practica in domeniu (geodezie, fotogrammetrie)</t>
  </si>
  <si>
    <t>Pedologie</t>
  </si>
  <si>
    <t>MTC.04.D.05</t>
  </si>
  <si>
    <t>Sisteme informatice geografice (GIS)</t>
  </si>
  <si>
    <t>MTC.06.D.06</t>
  </si>
  <si>
    <t>MTC.08.S.06</t>
  </si>
  <si>
    <t>Cartare si bonitare cadastrala</t>
  </si>
  <si>
    <t>MTC.14.D.05</t>
  </si>
  <si>
    <t>MTC.15.D.05</t>
  </si>
  <si>
    <t>MTC.17.D.06</t>
  </si>
  <si>
    <t>MTC.19.C.05</t>
  </si>
  <si>
    <t>MTC.21.C.06</t>
  </si>
  <si>
    <t>MTC.22.C.05</t>
  </si>
  <si>
    <t>Arii naturale protejate</t>
  </si>
  <si>
    <t>Organizarea teritoriului si ecologie</t>
  </si>
  <si>
    <t xml:space="preserve">Marketing in cadastru </t>
  </si>
  <si>
    <t>Plan de învăţământ, anul universitar 2023/2024</t>
  </si>
  <si>
    <t>Anul II</t>
  </si>
  <si>
    <t>Anul III</t>
  </si>
  <si>
    <t>Data: 30.05.2023</t>
  </si>
  <si>
    <t>Plan de învăţământ, anul universitar 2024/2025</t>
  </si>
  <si>
    <t xml:space="preserve"> n</t>
  </si>
  <si>
    <t>Sisteme informatice in masuratori terestre</t>
  </si>
  <si>
    <t>Plan de învăţământ, anul universitar 2025/2026</t>
  </si>
  <si>
    <t>Plan de învăţământ propus pentru anul universitar 2025/2026</t>
  </si>
  <si>
    <t>MTC.01.F.DOB.1</t>
  </si>
  <si>
    <t>MTC.02.F.DOB.1</t>
  </si>
  <si>
    <t>MTC.03.S.DOB.1</t>
  </si>
  <si>
    <t>MTC.04.F.DOB.1</t>
  </si>
  <si>
    <t>MTC.05.C.DOB.1</t>
  </si>
  <si>
    <t>MTC.06.C.DOB.1</t>
  </si>
  <si>
    <t>MTC.07.F.DOB.2</t>
  </si>
  <si>
    <t>MTC.09.F.DOB.2</t>
  </si>
  <si>
    <t>MTC.10.F.DOB.2</t>
  </si>
  <si>
    <t>MTC.11.S.DOB.2</t>
  </si>
  <si>
    <t>MTC.12.C.DOB.2</t>
  </si>
  <si>
    <t>MTC.13.C.DOB.2</t>
  </si>
  <si>
    <t>MTC.14.F.DOP.1</t>
  </si>
  <si>
    <t>MTC.15.F.DOP.1</t>
  </si>
  <si>
    <t>MTC.16.F.DOP.2</t>
  </si>
  <si>
    <t>MTC.17.F.DOP.2</t>
  </si>
  <si>
    <t>MTC.18.C.DFA.1</t>
  </si>
  <si>
    <t>MTC.19.C.DFA.1</t>
  </si>
  <si>
    <t>MTC.20.C.DFA.2</t>
  </si>
  <si>
    <t>MTC.01.S.DOB.3</t>
  </si>
  <si>
    <t>MTC.02.S.DOB.3</t>
  </si>
  <si>
    <t>MTC.03.S.DOB.3</t>
  </si>
  <si>
    <t>MTC.04.S.DOB.3</t>
  </si>
  <si>
    <t>MTC.05.S.DOB.3</t>
  </si>
  <si>
    <t>MTC.06.S.DOB.3</t>
  </si>
  <si>
    <t>MTC.07.C.DOB.3</t>
  </si>
  <si>
    <t>MTC.08.S.DOB.4</t>
  </si>
  <si>
    <t>MTC.09.S.DOB.4</t>
  </si>
  <si>
    <t>MTC.10.S.DOB.4</t>
  </si>
  <si>
    <t>MTC.11.S.DOB.4</t>
  </si>
  <si>
    <t>MTC.12.S.DOB.4</t>
  </si>
  <si>
    <t>MTC.13.S.DOB.4</t>
  </si>
  <si>
    <t>MTC.14.S.DOB.4</t>
  </si>
  <si>
    <t>MTC.15.S.DOB.4</t>
  </si>
  <si>
    <t>MTC.16.S.DOB.4</t>
  </si>
  <si>
    <t>MTC.17.C.DOB.4</t>
  </si>
  <si>
    <t>MTC.18.S.DOP.4</t>
  </si>
  <si>
    <t>MTC.19.S.DOP.4</t>
  </si>
  <si>
    <t>MTC.20.C.DFA.3</t>
  </si>
  <si>
    <t>MTC.20.C.DFA.4</t>
  </si>
  <si>
    <t>MTC.01.S.DOB.5</t>
  </si>
  <si>
    <t>MTC.02.S.DOB.5</t>
  </si>
  <si>
    <t>MTC.03.S.DOB.5</t>
  </si>
  <si>
    <t>MTC.04.S.DOB.5</t>
  </si>
  <si>
    <t>MTC.05.S.DOB.5</t>
  </si>
  <si>
    <t>MTC.06.S.DOB.5</t>
  </si>
  <si>
    <t>MTC.08.S.DOB.6</t>
  </si>
  <si>
    <t>MTC.09.S.DOB.6</t>
  </si>
  <si>
    <t>MTC.10.S.DOB.6</t>
  </si>
  <si>
    <t>MTC.11.S.DOB.6</t>
  </si>
  <si>
    <t>MTC.12.S.DOB.6</t>
  </si>
  <si>
    <t>MTC.13.S.DOB.6</t>
  </si>
  <si>
    <t>MTC.07.S.DOB.6</t>
  </si>
  <si>
    <t>MTC.14.S.DOB.6</t>
  </si>
  <si>
    <t>MTC.15.S.DOP.6</t>
  </si>
  <si>
    <t>MTC.16.S.DOP.6</t>
  </si>
  <si>
    <t>MTC.17.C.DFA.5</t>
  </si>
  <si>
    <t>MTC.18.C.DFA.5</t>
  </si>
  <si>
    <t>MTC.19.C.DFA.6</t>
  </si>
  <si>
    <t>MTC.20.C.DFA.6</t>
  </si>
  <si>
    <t>MTC.21.C.DFA.5</t>
  </si>
  <si>
    <t>MTC.01.S.DOB.7</t>
  </si>
  <si>
    <t>MTC.02.S.DOB.7</t>
  </si>
  <si>
    <t>MTC.03.S.DOB.7</t>
  </si>
  <si>
    <t>MTC.04.S.DOB.7</t>
  </si>
  <si>
    <t>MTC.05.S.DOB.7</t>
  </si>
  <si>
    <t>MTC.06.S.DOB.7</t>
  </si>
  <si>
    <t>MTC.07.S.DOB.7</t>
  </si>
  <si>
    <t>MTC.08.S.DOB.8</t>
  </si>
  <si>
    <t>MTC.09.S.DOB.8</t>
  </si>
  <si>
    <t>MTC.10.S.DOB.8</t>
  </si>
  <si>
    <t>MTC.11.S.DOB.8</t>
  </si>
  <si>
    <t>MTC.12.C.DOB.8</t>
  </si>
  <si>
    <t>MTC.13.S.DOB.8</t>
  </si>
  <si>
    <t>MTC.14.C.DOB.8</t>
  </si>
  <si>
    <t>MTC.15.C.DOP.7</t>
  </si>
  <si>
    <t>MTC.16.C.DOP.7</t>
  </si>
  <si>
    <t>MTC.19.C.DFA.5</t>
  </si>
  <si>
    <t>MTC.20.C.DFA.5</t>
  </si>
  <si>
    <t>MTC.18.C.DOP.8</t>
  </si>
  <si>
    <t>MTC.17.C.DOP.8</t>
  </si>
  <si>
    <t>Fenomene de risc</t>
  </si>
  <si>
    <t>MTC.07.C.DOB.7</t>
  </si>
  <si>
    <t>MTC.12.S.DOB.8</t>
  </si>
  <si>
    <t>MTC.15.C.DOB.7</t>
  </si>
  <si>
    <t>MTC.16.C.DOB.7</t>
  </si>
  <si>
    <t>MTC.17.S.DOB.8</t>
  </si>
  <si>
    <t>MTC.18.S.DOB.8</t>
  </si>
  <si>
    <t>MTC.19.C.DOB.7</t>
  </si>
  <si>
    <t>MTC.20.C.DOB.7</t>
  </si>
  <si>
    <t>MTC.08.S.DOB.2</t>
  </si>
  <si>
    <t xml:space="preserve">Anul I </t>
  </si>
  <si>
    <t>Semestrul 1</t>
  </si>
  <si>
    <t xml:space="preserve">Semestrul 2 </t>
  </si>
  <si>
    <t>Semestrul 3</t>
  </si>
  <si>
    <t>Semestrul 4</t>
  </si>
  <si>
    <t>Semestrul 7</t>
  </si>
  <si>
    <t>Semestrul 8</t>
  </si>
  <si>
    <t>Anul IV</t>
  </si>
  <si>
    <t>Data: 08.07.2025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</si>
</sst>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indexed="16"/>
      <name val="Verdana"/>
      <family val="2"/>
      <charset val="238"/>
    </font>
    <font>
      <b/>
      <sz val="8"/>
      <color indexed="12"/>
      <name val="Verdana"/>
      <family val="2"/>
      <charset val="238"/>
    </font>
    <font>
      <sz val="8"/>
      <color indexed="16"/>
      <name val="Verdana"/>
      <family val="2"/>
      <charset val="238"/>
    </font>
    <font>
      <sz val="8"/>
      <color indexed="12"/>
      <name val="Verdana"/>
      <family val="2"/>
      <charset val="238"/>
    </font>
    <font>
      <b/>
      <i/>
      <sz val="8"/>
      <name val="Verdana"/>
      <family val="2"/>
      <charset val="238"/>
    </font>
    <font>
      <sz val="10"/>
      <name val="Verdana"/>
      <family val="2"/>
      <charset val="238"/>
    </font>
    <font>
      <sz val="8"/>
      <name val="Arial"/>
      <family val="2"/>
      <charset val="238"/>
    </font>
    <font>
      <b/>
      <sz val="10"/>
      <name val="Verdana"/>
      <family val="2"/>
      <charset val="238"/>
    </font>
    <font>
      <sz val="6"/>
      <name val="Verdana"/>
      <family val="2"/>
      <charset val="238"/>
    </font>
    <font>
      <b/>
      <sz val="6"/>
      <name val="Verdana"/>
      <family val="2"/>
      <charset val="238"/>
    </font>
    <font>
      <b/>
      <sz val="5"/>
      <name val="Verdana"/>
      <family val="2"/>
      <charset val="238"/>
    </font>
    <font>
      <b/>
      <i/>
      <sz val="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i/>
      <sz val="5"/>
      <name val="Verdana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7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0"/>
      <name val="Arial"/>
      <family val="2"/>
      <charset val="238"/>
    </font>
    <font>
      <b/>
      <sz val="8"/>
      <name val="Verdana"/>
      <family val="2"/>
    </font>
    <font>
      <b/>
      <sz val="8"/>
      <color theme="0"/>
      <name val="Verdana"/>
      <family val="2"/>
      <charset val="238"/>
    </font>
    <font>
      <sz val="8"/>
      <color theme="1"/>
      <name val="Verdana"/>
      <family val="2"/>
    </font>
    <font>
      <b/>
      <sz val="8"/>
      <color rgb="FFEE0000"/>
      <name val="Verdana"/>
      <family val="2"/>
      <charset val="238"/>
    </font>
    <font>
      <b/>
      <sz val="8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5" xfId="0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0" fillId="0" borderId="0" xfId="0" applyFont="1"/>
    <xf numFmtId="0" fontId="22" fillId="0" borderId="0" xfId="0" applyFont="1"/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textRotation="90" wrapText="1"/>
    </xf>
    <xf numFmtId="0" fontId="11" fillId="0" borderId="24" xfId="0" applyFont="1" applyBorder="1" applyAlignment="1">
      <alignment horizontal="center" vertical="center" textRotation="90" wrapText="1"/>
    </xf>
    <xf numFmtId="0" fontId="11" fillId="3" borderId="24" xfId="0" applyFont="1" applyFill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 textRotation="90" wrapText="1"/>
    </xf>
    <xf numFmtId="0" fontId="12" fillId="0" borderId="2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3" borderId="15" xfId="0" applyFont="1" applyFill="1" applyBorder="1" applyAlignment="1">
      <alignment horizontal="center" vertical="center" textRotation="90" wrapText="1"/>
    </xf>
    <xf numFmtId="0" fontId="0" fillId="0" borderId="16" xfId="0" applyBorder="1"/>
    <xf numFmtId="0" fontId="28" fillId="0" borderId="1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 textRotation="90" wrapText="1"/>
    </xf>
    <xf numFmtId="0" fontId="11" fillId="0" borderId="49" xfId="0" applyFont="1" applyBorder="1" applyAlignment="1">
      <alignment horizontal="center" vertical="center" textRotation="90" wrapText="1"/>
    </xf>
    <xf numFmtId="0" fontId="11" fillId="3" borderId="49" xfId="0" applyFont="1" applyFill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3" fillId="0" borderId="49" xfId="0" applyFont="1" applyBorder="1" applyAlignment="1">
      <alignment horizontal="center" vertical="center" textRotation="90" wrapText="1"/>
    </xf>
    <xf numFmtId="0" fontId="13" fillId="0" borderId="4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 wrapText="1"/>
    </xf>
    <xf numFmtId="0" fontId="0" fillId="0" borderId="3" xfId="0" applyBorder="1"/>
    <xf numFmtId="0" fontId="1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textRotation="90" wrapText="1"/>
    </xf>
    <xf numFmtId="0" fontId="13" fillId="0" borderId="24" xfId="0" applyFont="1" applyBorder="1" applyAlignment="1">
      <alignment horizontal="center" vertical="center" textRotation="90" wrapText="1"/>
    </xf>
    <xf numFmtId="0" fontId="13" fillId="0" borderId="54" xfId="0" applyFont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textRotation="90" wrapText="1"/>
    </xf>
    <xf numFmtId="0" fontId="11" fillId="3" borderId="30" xfId="0" applyFont="1" applyFill="1" applyBorder="1" applyAlignment="1">
      <alignment horizontal="center" vertical="center" textRotation="90" wrapText="1"/>
    </xf>
    <xf numFmtId="0" fontId="13" fillId="0" borderId="30" xfId="0" applyFont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 textRotation="90" wrapText="1"/>
    </xf>
    <xf numFmtId="0" fontId="0" fillId="0" borderId="24" xfId="0" applyBorder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textRotation="90" wrapText="1"/>
    </xf>
    <xf numFmtId="0" fontId="13" fillId="0" borderId="19" xfId="0" applyFont="1" applyBorder="1" applyAlignment="1">
      <alignment horizontal="center" vertical="center" textRotation="90" wrapText="1"/>
    </xf>
    <xf numFmtId="0" fontId="13" fillId="0" borderId="37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1" fillId="0" borderId="6" xfId="0" applyFont="1" applyBorder="1"/>
    <xf numFmtId="0" fontId="21" fillId="0" borderId="2" xfId="0" applyFont="1" applyBorder="1"/>
    <xf numFmtId="0" fontId="21" fillId="0" borderId="7" xfId="0" applyFont="1" applyBorder="1"/>
    <xf numFmtId="0" fontId="21" fillId="0" borderId="10" xfId="0" applyFont="1" applyBorder="1"/>
    <xf numFmtId="0" fontId="21" fillId="0" borderId="3" xfId="0" applyFont="1" applyBorder="1"/>
    <xf numFmtId="0" fontId="21" fillId="0" borderId="5" xfId="0" applyFont="1" applyBorder="1"/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0" fontId="21" fillId="0" borderId="24" xfId="0" applyFont="1" applyBorder="1"/>
    <xf numFmtId="0" fontId="21" fillId="0" borderId="37" xfId="0" applyFont="1" applyBorder="1"/>
    <xf numFmtId="0" fontId="21" fillId="0" borderId="30" xfId="0" applyFont="1" applyBorder="1"/>
    <xf numFmtId="0" fontId="21" fillId="0" borderId="54" xfId="0" applyFont="1" applyBorder="1"/>
    <xf numFmtId="0" fontId="1" fillId="0" borderId="2" xfId="0" applyFont="1" applyBorder="1" applyAlignment="1">
      <alignment horizontal="left" vertical="top" wrapText="1"/>
    </xf>
    <xf numFmtId="0" fontId="21" fillId="0" borderId="34" xfId="0" applyFont="1" applyBorder="1"/>
    <xf numFmtId="0" fontId="21" fillId="0" borderId="22" xfId="0" applyFont="1" applyBorder="1"/>
    <xf numFmtId="0" fontId="21" fillId="0" borderId="17" xfId="0" applyFont="1" applyBorder="1"/>
    <xf numFmtId="0" fontId="2" fillId="0" borderId="34" xfId="0" applyFont="1" applyBorder="1" applyAlignment="1">
      <alignment horizontal="center" vertical="center" wrapText="1"/>
    </xf>
    <xf numFmtId="0" fontId="21" fillId="0" borderId="49" xfId="0" applyFont="1" applyBorder="1"/>
    <xf numFmtId="0" fontId="21" fillId="0" borderId="9" xfId="0" applyFont="1" applyBorder="1"/>
    <xf numFmtId="0" fontId="29" fillId="0" borderId="14" xfId="0" applyFont="1" applyBorder="1"/>
    <xf numFmtId="0" fontId="29" fillId="0" borderId="15" xfId="0" applyFont="1" applyBorder="1"/>
    <xf numFmtId="0" fontId="29" fillId="0" borderId="16" xfId="0" applyFont="1" applyBorder="1"/>
    <xf numFmtId="0" fontId="29" fillId="0" borderId="10" xfId="0" applyFont="1" applyBorder="1"/>
    <xf numFmtId="0" fontId="29" fillId="0" borderId="3" xfId="0" applyFont="1" applyBorder="1"/>
    <xf numFmtId="0" fontId="29" fillId="0" borderId="5" xfId="0" applyFont="1" applyBorder="1"/>
    <xf numFmtId="0" fontId="29" fillId="0" borderId="6" xfId="0" applyFont="1" applyBorder="1"/>
    <xf numFmtId="0" fontId="29" fillId="0" borderId="2" xfId="0" applyFont="1" applyBorder="1"/>
    <xf numFmtId="0" fontId="29" fillId="0" borderId="7" xfId="0" applyFont="1" applyBorder="1"/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/>
    </xf>
    <xf numFmtId="0" fontId="2" fillId="0" borderId="5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5" borderId="0" xfId="0" applyFill="1"/>
    <xf numFmtId="0" fontId="2" fillId="0" borderId="56" xfId="0" applyFont="1" applyBorder="1" applyAlignment="1">
      <alignment horizontal="center" vertical="center" wrapText="1"/>
    </xf>
    <xf numFmtId="0" fontId="19" fillId="0" borderId="0" xfId="0" applyFont="1"/>
    <xf numFmtId="0" fontId="8" fillId="0" borderId="0" xfId="0" applyFont="1"/>
    <xf numFmtId="0" fontId="1" fillId="0" borderId="1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5" borderId="15" xfId="0" quotePrefix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2" fillId="0" borderId="2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" fillId="4" borderId="38" xfId="0" applyFont="1" applyFill="1" applyBorder="1" applyAlignment="1">
      <alignment horizontal="center" vertical="top" wrapText="1"/>
    </xf>
    <xf numFmtId="0" fontId="2" fillId="4" borderId="39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32" fillId="5" borderId="5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top" wrapText="1"/>
    </xf>
    <xf numFmtId="0" fontId="2" fillId="4" borderId="49" xfId="0" applyFont="1" applyFill="1" applyBorder="1" applyAlignment="1">
      <alignment horizontal="center" vertical="top" wrapText="1"/>
    </xf>
    <xf numFmtId="0" fontId="2" fillId="4" borderId="50" xfId="0" applyFont="1" applyFill="1" applyBorder="1" applyAlignment="1">
      <alignment horizontal="center" vertical="top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194671</xdr:colOff>
      <xdr:row>9</xdr:row>
      <xdr:rowOff>155656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6390147" cy="155427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0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>
            <a:lnSpc>
              <a:spcPts val="54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showWhiteSpace="0" view="pageLayout" topLeftCell="A16" zoomScale="120" zoomScaleNormal="100" zoomScaleSheetLayoutView="100" zoomScalePageLayoutView="120" workbookViewId="0">
      <selection activeCell="B18" sqref="B18"/>
    </sheetView>
  </sheetViews>
  <sheetFormatPr defaultColWidth="7.28515625" defaultRowHeight="13.5" customHeight="1" x14ac:dyDescent="0.2"/>
  <cols>
    <col min="1" max="1" width="3.7109375" customWidth="1"/>
    <col min="2" max="2" width="45.28515625" bestFit="1" customWidth="1"/>
    <col min="3" max="3" width="12.7109375" customWidth="1"/>
    <col min="4" max="10" width="4.140625" customWidth="1"/>
    <col min="11" max="11" width="6.5703125" customWidth="1"/>
    <col min="12" max="18" width="4.140625" customWidth="1"/>
    <col min="19" max="19" width="7" customWidth="1"/>
    <col min="20" max="20" width="8.140625" customWidth="1"/>
    <col min="21" max="21" width="4.140625" customWidth="1"/>
    <col min="22" max="22" width="7.7109375" customWidth="1"/>
  </cols>
  <sheetData>
    <row r="1" spans="1:22" s="34" customFormat="1" ht="14.25" customHeight="1" x14ac:dyDescent="0.2">
      <c r="A1" s="219" t="s">
        <v>185</v>
      </c>
      <c r="B1" s="220"/>
      <c r="C1" s="220"/>
      <c r="D1" s="220"/>
      <c r="E1" s="39"/>
      <c r="F1" s="33"/>
      <c r="G1" s="33"/>
      <c r="H1" s="33"/>
      <c r="I1" s="33"/>
    </row>
    <row r="2" spans="1:22" s="34" customFormat="1" ht="14.25" customHeight="1" x14ac:dyDescent="0.2">
      <c r="A2" s="220" t="s">
        <v>38</v>
      </c>
      <c r="B2" s="220"/>
      <c r="C2" s="220"/>
      <c r="D2" s="220"/>
      <c r="E2" s="39"/>
      <c r="F2" s="33"/>
      <c r="G2" s="33"/>
      <c r="H2" s="33"/>
      <c r="I2" s="33"/>
      <c r="N2" s="219" t="s">
        <v>71</v>
      </c>
      <c r="O2" s="219"/>
      <c r="P2" s="219"/>
      <c r="Q2" s="219"/>
      <c r="R2" s="219"/>
      <c r="S2" s="219"/>
      <c r="T2" s="219"/>
      <c r="U2" s="219"/>
      <c r="V2" s="219"/>
    </row>
    <row r="3" spans="1:22" s="36" customFormat="1" ht="14.25" customHeight="1" x14ac:dyDescent="0.2">
      <c r="A3" s="221" t="s">
        <v>39</v>
      </c>
      <c r="B3" s="221"/>
      <c r="C3" s="221"/>
      <c r="D3" s="221"/>
      <c r="E3" s="40"/>
      <c r="F3" s="33"/>
      <c r="G3" s="33"/>
      <c r="H3" s="33"/>
      <c r="I3" s="33"/>
      <c r="J3" s="34"/>
      <c r="K3" s="34"/>
      <c r="L3" s="34"/>
      <c r="M3" s="34"/>
      <c r="N3" s="225" t="s">
        <v>73</v>
      </c>
      <c r="O3" s="225"/>
      <c r="P3" s="225"/>
      <c r="Q3" s="225"/>
      <c r="R3" s="225"/>
      <c r="S3" s="225"/>
      <c r="T3" s="225"/>
      <c r="U3" s="225"/>
      <c r="V3" s="225"/>
    </row>
    <row r="4" spans="1:22" s="36" customFormat="1" ht="14.25" customHeight="1" x14ac:dyDescent="0.2">
      <c r="A4" s="221" t="s">
        <v>40</v>
      </c>
      <c r="B4" s="221"/>
      <c r="C4" s="221"/>
      <c r="D4" s="221"/>
      <c r="E4" s="40"/>
      <c r="F4" s="33"/>
      <c r="G4" s="33"/>
      <c r="H4" s="33"/>
      <c r="I4" s="33"/>
      <c r="J4" s="34"/>
      <c r="K4" s="34"/>
      <c r="L4" s="34"/>
      <c r="M4" s="34"/>
      <c r="N4" s="34"/>
      <c r="O4" s="35"/>
      <c r="P4" s="35"/>
      <c r="Q4" s="35"/>
      <c r="R4" s="35"/>
      <c r="S4" s="35"/>
      <c r="T4" s="35"/>
      <c r="U4" s="34"/>
      <c r="V4" s="34"/>
    </row>
    <row r="5" spans="1:22" s="38" customFormat="1" ht="14.25" customHeight="1" x14ac:dyDescent="0.2">
      <c r="A5" s="224" t="s">
        <v>36</v>
      </c>
      <c r="B5" s="224"/>
      <c r="C5" s="224"/>
      <c r="D5" s="224"/>
      <c r="E5" s="40"/>
      <c r="F5" s="37"/>
      <c r="G5" s="37"/>
      <c r="H5" s="37"/>
      <c r="I5" s="37"/>
      <c r="N5" s="225" t="s">
        <v>72</v>
      </c>
      <c r="O5" s="225"/>
      <c r="P5" s="225"/>
      <c r="Q5" s="225"/>
      <c r="R5" s="225"/>
      <c r="S5" s="225"/>
      <c r="T5" s="225"/>
      <c r="U5" s="225"/>
      <c r="V5" s="225"/>
    </row>
    <row r="6" spans="1:22" s="36" customFormat="1" ht="14.25" customHeight="1" x14ac:dyDescent="0.2">
      <c r="A6" s="225" t="s">
        <v>41</v>
      </c>
      <c r="B6" s="225"/>
      <c r="C6" s="225"/>
      <c r="D6" s="225"/>
      <c r="E6" s="35"/>
      <c r="F6" s="35"/>
      <c r="G6" s="35"/>
      <c r="H6" s="35"/>
      <c r="I6" s="35"/>
    </row>
    <row r="7" spans="1:22" s="2" customFormat="1" ht="14.25" customHeight="1" x14ac:dyDescent="0.2">
      <c r="A7" s="264" t="s">
        <v>244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</row>
    <row r="8" spans="1:22" s="2" customFormat="1" ht="15" customHeight="1" thickBot="1" x14ac:dyDescent="0.25">
      <c r="A8" s="41"/>
      <c r="B8" s="264" t="s">
        <v>337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2" ht="10.5" hidden="1" customHeight="1" thickBot="1" x14ac:dyDescent="0.25"/>
    <row r="10" spans="1:22" ht="27.6" customHeight="1" x14ac:dyDescent="0.2">
      <c r="A10" s="229" t="s">
        <v>11</v>
      </c>
      <c r="B10" s="222" t="s">
        <v>0</v>
      </c>
      <c r="C10" s="231" t="s">
        <v>1</v>
      </c>
      <c r="D10" s="226" t="s">
        <v>338</v>
      </c>
      <c r="E10" s="227"/>
      <c r="F10" s="227"/>
      <c r="G10" s="227"/>
      <c r="H10" s="227"/>
      <c r="I10" s="227"/>
      <c r="J10" s="227"/>
      <c r="K10" s="228"/>
      <c r="L10" s="262" t="s">
        <v>339</v>
      </c>
      <c r="M10" s="227"/>
      <c r="N10" s="227"/>
      <c r="O10" s="227"/>
      <c r="P10" s="227"/>
      <c r="Q10" s="227"/>
      <c r="R10" s="227"/>
      <c r="S10" s="263"/>
      <c r="T10" s="226" t="s">
        <v>2</v>
      </c>
      <c r="U10" s="227"/>
      <c r="V10" s="228"/>
    </row>
    <row r="11" spans="1:22" ht="24" customHeight="1" x14ac:dyDescent="0.2">
      <c r="A11" s="230"/>
      <c r="B11" s="223"/>
      <c r="C11" s="232"/>
      <c r="D11" s="9" t="s">
        <v>3</v>
      </c>
      <c r="E11" s="5" t="s">
        <v>29</v>
      </c>
      <c r="F11" s="5" t="s">
        <v>30</v>
      </c>
      <c r="G11" s="5" t="s">
        <v>4</v>
      </c>
      <c r="H11" s="5" t="s">
        <v>8</v>
      </c>
      <c r="I11" s="5" t="s">
        <v>5</v>
      </c>
      <c r="J11" s="5" t="s">
        <v>6</v>
      </c>
      <c r="K11" s="10" t="s">
        <v>20</v>
      </c>
      <c r="L11" s="11" t="s">
        <v>3</v>
      </c>
      <c r="M11" s="5" t="s">
        <v>29</v>
      </c>
      <c r="N11" s="5" t="s">
        <v>30</v>
      </c>
      <c r="O11" s="5" t="s">
        <v>4</v>
      </c>
      <c r="P11" s="5" t="s">
        <v>8</v>
      </c>
      <c r="Q11" s="5" t="s">
        <v>5</v>
      </c>
      <c r="R11" s="5" t="s">
        <v>6</v>
      </c>
      <c r="S11" s="12" t="s">
        <v>21</v>
      </c>
      <c r="T11" s="9" t="s">
        <v>8</v>
      </c>
      <c r="U11" s="5" t="s">
        <v>5</v>
      </c>
      <c r="V11" s="10" t="s">
        <v>6</v>
      </c>
    </row>
    <row r="12" spans="1:22" ht="12" customHeight="1" thickBot="1" x14ac:dyDescent="0.25">
      <c r="A12" s="259" t="s">
        <v>10</v>
      </c>
      <c r="B12" s="260"/>
      <c r="C12" s="261"/>
      <c r="D12" s="265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7"/>
    </row>
    <row r="13" spans="1:22" ht="12" customHeight="1" thickBot="1" x14ac:dyDescent="0.25">
      <c r="A13" s="9">
        <v>1</v>
      </c>
      <c r="B13" s="23" t="s">
        <v>186</v>
      </c>
      <c r="C13" s="1" t="s">
        <v>246</v>
      </c>
      <c r="D13" s="58">
        <v>2</v>
      </c>
      <c r="E13" s="46">
        <v>2</v>
      </c>
      <c r="F13" s="46"/>
      <c r="G13" s="177"/>
      <c r="H13" s="177">
        <f>(D13*2+SUM(E13:G13)*1)*14</f>
        <v>84</v>
      </c>
      <c r="I13" s="177">
        <v>5</v>
      </c>
      <c r="J13" s="177">
        <f>I13*25-(D13*14+E13*14+F13*14+G13*14)</f>
        <v>69</v>
      </c>
      <c r="K13" s="59" t="s">
        <v>43</v>
      </c>
      <c r="L13" s="58"/>
      <c r="M13" s="46"/>
      <c r="N13" s="46"/>
      <c r="O13" s="46"/>
      <c r="P13" s="46"/>
      <c r="Q13" s="46"/>
      <c r="R13" s="46"/>
      <c r="S13" s="59"/>
      <c r="T13" s="58">
        <f>SUM(H13,P13)</f>
        <v>84</v>
      </c>
      <c r="U13" s="46">
        <f>SUM(I13,Q13)</f>
        <v>5</v>
      </c>
      <c r="V13" s="59">
        <f>SUM(J13,R13)</f>
        <v>69</v>
      </c>
    </row>
    <row r="14" spans="1:22" ht="21.75" thickBot="1" x14ac:dyDescent="0.25">
      <c r="A14" s="9">
        <v>2</v>
      </c>
      <c r="B14" s="23" t="s">
        <v>102</v>
      </c>
      <c r="C14" s="1" t="s">
        <v>247</v>
      </c>
      <c r="D14" s="13">
        <v>2</v>
      </c>
      <c r="E14" s="14">
        <v>2</v>
      </c>
      <c r="F14" s="14"/>
      <c r="G14" s="14"/>
      <c r="H14" s="14">
        <f t="shared" ref="H14:H27" si="0">(D14*2+SUM(E14:G14)*1)*14</f>
        <v>84</v>
      </c>
      <c r="I14" s="14">
        <v>5</v>
      </c>
      <c r="J14" s="14">
        <f t="shared" ref="J14:J18" si="1">I14*25-(D14*14+E14*14+F14*14+G14*14)</f>
        <v>69</v>
      </c>
      <c r="K14" s="17" t="s">
        <v>43</v>
      </c>
      <c r="L14" s="13"/>
      <c r="M14" s="14"/>
      <c r="N14" s="14"/>
      <c r="O14" s="14"/>
      <c r="P14" s="14"/>
      <c r="Q14" s="14"/>
      <c r="R14" s="14"/>
      <c r="S14" s="17"/>
      <c r="T14" s="58">
        <f t="shared" ref="T14:T27" si="2">SUM(H14,P14)</f>
        <v>84</v>
      </c>
      <c r="U14" s="46">
        <f t="shared" ref="U14:U27" si="3">SUM(I14,Q14)</f>
        <v>5</v>
      </c>
      <c r="V14" s="59">
        <f t="shared" ref="V14:V27" si="4">SUM(J14,R14)</f>
        <v>69</v>
      </c>
    </row>
    <row r="15" spans="1:22" ht="21.75" thickBot="1" x14ac:dyDescent="0.25">
      <c r="A15" s="9">
        <v>3</v>
      </c>
      <c r="B15" s="23" t="s">
        <v>106</v>
      </c>
      <c r="C15" s="1" t="s">
        <v>248</v>
      </c>
      <c r="D15" s="13">
        <v>3</v>
      </c>
      <c r="E15" s="14"/>
      <c r="F15" s="14">
        <v>3</v>
      </c>
      <c r="G15" s="14"/>
      <c r="H15" s="14">
        <f t="shared" si="0"/>
        <v>126</v>
      </c>
      <c r="I15" s="14">
        <v>7</v>
      </c>
      <c r="J15" s="14">
        <f t="shared" si="1"/>
        <v>91</v>
      </c>
      <c r="K15" s="17" t="s">
        <v>43</v>
      </c>
      <c r="L15" s="13"/>
      <c r="M15" s="14"/>
      <c r="N15" s="14"/>
      <c r="O15" s="14"/>
      <c r="P15" s="14"/>
      <c r="Q15" s="14"/>
      <c r="R15" s="14"/>
      <c r="S15" s="17"/>
      <c r="T15" s="58">
        <f t="shared" si="2"/>
        <v>126</v>
      </c>
      <c r="U15" s="46">
        <f t="shared" si="3"/>
        <v>7</v>
      </c>
      <c r="V15" s="59">
        <f t="shared" si="4"/>
        <v>91</v>
      </c>
    </row>
    <row r="16" spans="1:22" ht="12" customHeight="1" thickBot="1" x14ac:dyDescent="0.25">
      <c r="A16" s="9">
        <v>4</v>
      </c>
      <c r="B16" s="23" t="s">
        <v>187</v>
      </c>
      <c r="C16" s="1" t="s">
        <v>249</v>
      </c>
      <c r="D16" s="13">
        <v>2</v>
      </c>
      <c r="E16" s="14"/>
      <c r="F16" s="14">
        <v>2</v>
      </c>
      <c r="G16" s="14"/>
      <c r="H16" s="14">
        <f t="shared" si="0"/>
        <v>84</v>
      </c>
      <c r="I16" s="14">
        <v>5</v>
      </c>
      <c r="J16" s="14">
        <f t="shared" si="1"/>
        <v>69</v>
      </c>
      <c r="K16" s="17" t="s">
        <v>43</v>
      </c>
      <c r="L16" s="13"/>
      <c r="M16" s="14"/>
      <c r="N16" s="14"/>
      <c r="O16" s="14"/>
      <c r="P16" s="14"/>
      <c r="Q16" s="14"/>
      <c r="R16" s="14"/>
      <c r="S16" s="17"/>
      <c r="T16" s="58">
        <f t="shared" si="2"/>
        <v>84</v>
      </c>
      <c r="U16" s="46">
        <f t="shared" si="3"/>
        <v>5</v>
      </c>
      <c r="V16" s="59">
        <f t="shared" si="4"/>
        <v>69</v>
      </c>
    </row>
    <row r="17" spans="1:22" ht="12" customHeight="1" thickBot="1" x14ac:dyDescent="0.25">
      <c r="A17" s="9">
        <v>5</v>
      </c>
      <c r="B17" s="23" t="s">
        <v>174</v>
      </c>
      <c r="C17" s="1" t="s">
        <v>250</v>
      </c>
      <c r="D17" s="9"/>
      <c r="E17" s="126">
        <v>2</v>
      </c>
      <c r="F17" s="14"/>
      <c r="G17" s="14"/>
      <c r="H17" s="14">
        <f t="shared" si="0"/>
        <v>28</v>
      </c>
      <c r="I17" s="108">
        <v>1</v>
      </c>
      <c r="J17" s="178">
        <f t="shared" si="1"/>
        <v>-3</v>
      </c>
      <c r="K17" s="17" t="s">
        <v>44</v>
      </c>
      <c r="L17" s="9"/>
      <c r="M17" s="126"/>
      <c r="N17" s="5"/>
      <c r="O17" s="5"/>
      <c r="P17" s="14"/>
      <c r="Q17" s="108"/>
      <c r="R17" s="14"/>
      <c r="S17" s="17"/>
      <c r="T17" s="58">
        <f t="shared" si="2"/>
        <v>28</v>
      </c>
      <c r="U17" s="46">
        <f t="shared" si="3"/>
        <v>1</v>
      </c>
      <c r="V17" s="179">
        <v>0</v>
      </c>
    </row>
    <row r="18" spans="1:22" ht="12" customHeight="1" thickBot="1" x14ac:dyDescent="0.25">
      <c r="A18" s="9">
        <v>6</v>
      </c>
      <c r="B18" s="23" t="s">
        <v>188</v>
      </c>
      <c r="C18" s="1" t="s">
        <v>251</v>
      </c>
      <c r="D18" s="9"/>
      <c r="E18" s="14">
        <v>2</v>
      </c>
      <c r="F18" s="14"/>
      <c r="G18" s="137"/>
      <c r="H18" s="137">
        <f t="shared" si="0"/>
        <v>28</v>
      </c>
      <c r="I18" s="137">
        <v>2</v>
      </c>
      <c r="J18" s="137">
        <f t="shared" si="1"/>
        <v>22</v>
      </c>
      <c r="K18" s="17" t="s">
        <v>3</v>
      </c>
      <c r="L18" s="9"/>
      <c r="M18" s="14"/>
      <c r="N18" s="5"/>
      <c r="O18" s="5"/>
      <c r="P18" s="14"/>
      <c r="Q18" s="14"/>
      <c r="R18" s="5"/>
      <c r="S18" s="17"/>
      <c r="T18" s="58">
        <f t="shared" si="2"/>
        <v>28</v>
      </c>
      <c r="U18" s="46">
        <f t="shared" si="3"/>
        <v>2</v>
      </c>
      <c r="V18" s="59">
        <f t="shared" si="4"/>
        <v>22</v>
      </c>
    </row>
    <row r="19" spans="1:22" ht="12" customHeight="1" thickBot="1" x14ac:dyDescent="0.25">
      <c r="A19" s="9">
        <v>7</v>
      </c>
      <c r="B19" s="23" t="s">
        <v>189</v>
      </c>
      <c r="C19" s="1" t="s">
        <v>252</v>
      </c>
      <c r="D19" s="58"/>
      <c r="E19" s="46"/>
      <c r="F19" s="46"/>
      <c r="G19" s="46"/>
      <c r="H19" s="46"/>
      <c r="I19" s="46"/>
      <c r="J19" s="46"/>
      <c r="K19" s="59"/>
      <c r="L19" s="58">
        <v>2</v>
      </c>
      <c r="M19" s="46">
        <v>2</v>
      </c>
      <c r="N19" s="46"/>
      <c r="O19" s="46"/>
      <c r="P19" s="46">
        <f>(L19*2+SUM(M19:O19)*1)*14</f>
        <v>84</v>
      </c>
      <c r="Q19" s="46">
        <v>4</v>
      </c>
      <c r="R19" s="46">
        <v>44</v>
      </c>
      <c r="S19" s="59" t="s">
        <v>43</v>
      </c>
      <c r="T19" s="58">
        <f t="shared" si="2"/>
        <v>84</v>
      </c>
      <c r="U19" s="46">
        <f t="shared" si="3"/>
        <v>4</v>
      </c>
      <c r="V19" s="59">
        <f t="shared" si="4"/>
        <v>44</v>
      </c>
    </row>
    <row r="20" spans="1:22" ht="12" customHeight="1" thickBot="1" x14ac:dyDescent="0.25">
      <c r="A20" s="9">
        <v>8</v>
      </c>
      <c r="B20" s="23" t="s">
        <v>190</v>
      </c>
      <c r="C20" s="1" t="s">
        <v>336</v>
      </c>
      <c r="D20" s="13"/>
      <c r="E20" s="14"/>
      <c r="F20" s="14"/>
      <c r="G20" s="14"/>
      <c r="H20" s="14"/>
      <c r="I20" s="14"/>
      <c r="J20" s="14"/>
      <c r="K20" s="17"/>
      <c r="L20" s="13">
        <v>2</v>
      </c>
      <c r="M20" s="14"/>
      <c r="N20" s="14">
        <v>3</v>
      </c>
      <c r="O20" s="14"/>
      <c r="P20" s="14">
        <f>(L20*2+SUM(M20:O20)*1)*14</f>
        <v>98</v>
      </c>
      <c r="Q20" s="14">
        <v>5</v>
      </c>
      <c r="R20" s="14">
        <v>55</v>
      </c>
      <c r="S20" s="17" t="s">
        <v>43</v>
      </c>
      <c r="T20" s="58">
        <f t="shared" si="2"/>
        <v>98</v>
      </c>
      <c r="U20" s="46">
        <f t="shared" si="3"/>
        <v>5</v>
      </c>
      <c r="V20" s="59">
        <f t="shared" si="4"/>
        <v>55</v>
      </c>
    </row>
    <row r="21" spans="1:22" ht="12" customHeight="1" thickBot="1" x14ac:dyDescent="0.25">
      <c r="A21" s="9">
        <v>9</v>
      </c>
      <c r="B21" s="23" t="s">
        <v>103</v>
      </c>
      <c r="C21" s="1" t="s">
        <v>253</v>
      </c>
      <c r="D21" s="13"/>
      <c r="E21" s="14"/>
      <c r="F21" s="14"/>
      <c r="G21" s="14"/>
      <c r="H21" s="14"/>
      <c r="I21" s="14"/>
      <c r="J21" s="14"/>
      <c r="K21" s="17"/>
      <c r="L21" s="13">
        <v>2</v>
      </c>
      <c r="M21" s="14"/>
      <c r="N21" s="14">
        <v>3</v>
      </c>
      <c r="O21" s="14"/>
      <c r="P21" s="14">
        <f>(L21*2+SUM(M21:O21)*1)*14</f>
        <v>98</v>
      </c>
      <c r="Q21" s="14">
        <v>5</v>
      </c>
      <c r="R21" s="14">
        <v>55</v>
      </c>
      <c r="S21" s="17" t="s">
        <v>43</v>
      </c>
      <c r="T21" s="58">
        <f t="shared" si="2"/>
        <v>98</v>
      </c>
      <c r="U21" s="46">
        <f t="shared" si="3"/>
        <v>5</v>
      </c>
      <c r="V21" s="59">
        <f t="shared" si="4"/>
        <v>55</v>
      </c>
    </row>
    <row r="22" spans="1:22" ht="21.75" thickBot="1" x14ac:dyDescent="0.25">
      <c r="A22" s="9">
        <v>10</v>
      </c>
      <c r="B22" s="23" t="s">
        <v>104</v>
      </c>
      <c r="C22" s="1" t="s">
        <v>254</v>
      </c>
      <c r="D22" s="13"/>
      <c r="E22" s="14"/>
      <c r="F22" s="14"/>
      <c r="G22" s="14"/>
      <c r="H22" s="14"/>
      <c r="I22" s="14"/>
      <c r="J22" s="14"/>
      <c r="K22" s="10"/>
      <c r="L22" s="13">
        <v>2</v>
      </c>
      <c r="M22" s="14"/>
      <c r="N22" s="14">
        <v>3</v>
      </c>
      <c r="O22" s="14"/>
      <c r="P22" s="14">
        <f>(L22*2+SUM(M22:O22)*1)*14</f>
        <v>98</v>
      </c>
      <c r="Q22" s="14">
        <v>5</v>
      </c>
      <c r="R22" s="14">
        <v>55</v>
      </c>
      <c r="S22" s="17" t="s">
        <v>43</v>
      </c>
      <c r="T22" s="58">
        <f t="shared" si="2"/>
        <v>98</v>
      </c>
      <c r="U22" s="46">
        <f t="shared" si="3"/>
        <v>5</v>
      </c>
      <c r="V22" s="59">
        <f t="shared" si="4"/>
        <v>55</v>
      </c>
    </row>
    <row r="23" spans="1:22" s="208" customFormat="1" ht="12" customHeight="1" thickBot="1" x14ac:dyDescent="0.25">
      <c r="A23" s="202">
        <v>11</v>
      </c>
      <c r="B23" s="203" t="s">
        <v>213</v>
      </c>
      <c r="C23" s="1" t="s">
        <v>255</v>
      </c>
      <c r="D23" s="204"/>
      <c r="E23" s="205"/>
      <c r="F23" s="205"/>
      <c r="G23" s="205"/>
      <c r="H23" s="205"/>
      <c r="I23" s="205"/>
      <c r="J23" s="205"/>
      <c r="K23" s="206"/>
      <c r="L23" s="204"/>
      <c r="M23" s="205"/>
      <c r="N23" s="205"/>
      <c r="O23" s="205"/>
      <c r="P23" s="217">
        <v>60</v>
      </c>
      <c r="Q23" s="205">
        <v>4</v>
      </c>
      <c r="R23" s="205">
        <v>10</v>
      </c>
      <c r="S23" s="207" t="s">
        <v>3</v>
      </c>
      <c r="T23" s="189">
        <f t="shared" si="2"/>
        <v>60</v>
      </c>
      <c r="U23" s="197">
        <f t="shared" si="3"/>
        <v>4</v>
      </c>
      <c r="V23" s="200">
        <f t="shared" si="4"/>
        <v>10</v>
      </c>
    </row>
    <row r="24" spans="1:22" ht="12" customHeight="1" thickBot="1" x14ac:dyDescent="0.25">
      <c r="A24" s="9">
        <v>12</v>
      </c>
      <c r="B24" s="23" t="s">
        <v>174</v>
      </c>
      <c r="C24" s="1" t="s">
        <v>256</v>
      </c>
      <c r="D24" s="9"/>
      <c r="E24" s="126"/>
      <c r="F24" s="14"/>
      <c r="G24" s="14"/>
      <c r="H24" s="14"/>
      <c r="I24" s="108"/>
      <c r="J24" s="5"/>
      <c r="K24" s="17"/>
      <c r="L24" s="9"/>
      <c r="M24" s="126">
        <v>1</v>
      </c>
      <c r="N24" s="5"/>
      <c r="O24" s="5"/>
      <c r="P24" s="14">
        <f>(L24*2+SUM(M24:O24)*1)*14</f>
        <v>14</v>
      </c>
      <c r="Q24" s="108">
        <v>1</v>
      </c>
      <c r="R24" s="14">
        <v>11</v>
      </c>
      <c r="S24" s="17" t="s">
        <v>44</v>
      </c>
      <c r="T24" s="58">
        <f t="shared" si="2"/>
        <v>14</v>
      </c>
      <c r="U24" s="46">
        <f t="shared" si="3"/>
        <v>1</v>
      </c>
      <c r="V24" s="59">
        <f t="shared" si="4"/>
        <v>11</v>
      </c>
    </row>
    <row r="25" spans="1:22" ht="12" customHeight="1" thickBot="1" x14ac:dyDescent="0.25">
      <c r="A25" s="9">
        <v>13</v>
      </c>
      <c r="B25" s="23" t="s">
        <v>191</v>
      </c>
      <c r="C25" s="1" t="s">
        <v>257</v>
      </c>
      <c r="D25" s="9"/>
      <c r="E25" s="5"/>
      <c r="F25" s="14"/>
      <c r="G25" s="14"/>
      <c r="H25" s="14"/>
      <c r="I25" s="14"/>
      <c r="J25" s="5"/>
      <c r="K25" s="10"/>
      <c r="L25" s="9"/>
      <c r="M25" s="14">
        <v>2</v>
      </c>
      <c r="N25" s="5"/>
      <c r="O25" s="5"/>
      <c r="P25" s="14">
        <f>(L25*2+SUM(M25:O25)*1)*14</f>
        <v>28</v>
      </c>
      <c r="Q25" s="14">
        <v>2</v>
      </c>
      <c r="R25" s="14">
        <v>22</v>
      </c>
      <c r="S25" s="17" t="s">
        <v>3</v>
      </c>
      <c r="T25" s="58">
        <f t="shared" si="2"/>
        <v>28</v>
      </c>
      <c r="U25" s="46">
        <f t="shared" si="3"/>
        <v>2</v>
      </c>
      <c r="V25" s="59">
        <f t="shared" si="4"/>
        <v>22</v>
      </c>
    </row>
    <row r="26" spans="1:22" ht="12" customHeight="1" thickBot="1" x14ac:dyDescent="0.25">
      <c r="A26" s="9" t="s">
        <v>7</v>
      </c>
      <c r="B26" s="24" t="s">
        <v>33</v>
      </c>
      <c r="C26" s="1" t="s">
        <v>7</v>
      </c>
      <c r="D26" s="142"/>
      <c r="E26" s="143"/>
      <c r="F26" s="143"/>
      <c r="G26" s="143"/>
      <c r="H26" s="143"/>
      <c r="I26" s="143"/>
      <c r="J26" s="14"/>
      <c r="K26" s="144"/>
      <c r="L26" s="13">
        <v>2</v>
      </c>
      <c r="M26" s="14">
        <v>2</v>
      </c>
      <c r="N26" s="14"/>
      <c r="O26" s="14"/>
      <c r="P26" s="14">
        <f>(L26*2+SUM(M26:O26)*1)*14</f>
        <v>84</v>
      </c>
      <c r="Q26" s="14">
        <v>4</v>
      </c>
      <c r="R26" s="14">
        <v>44</v>
      </c>
      <c r="S26" s="17"/>
      <c r="T26" s="58">
        <f t="shared" si="2"/>
        <v>84</v>
      </c>
      <c r="U26" s="46">
        <f t="shared" si="3"/>
        <v>4</v>
      </c>
      <c r="V26" s="59">
        <f t="shared" si="4"/>
        <v>44</v>
      </c>
    </row>
    <row r="27" spans="1:22" ht="15" customHeight="1" thickBot="1" x14ac:dyDescent="0.25">
      <c r="A27" s="68" t="s">
        <v>7</v>
      </c>
      <c r="B27" s="93" t="s">
        <v>34</v>
      </c>
      <c r="C27" s="92" t="s">
        <v>7</v>
      </c>
      <c r="D27" s="107">
        <v>2</v>
      </c>
      <c r="E27" s="54">
        <v>2</v>
      </c>
      <c r="F27" s="54"/>
      <c r="G27" s="54"/>
      <c r="H27" s="137">
        <f t="shared" si="0"/>
        <v>84</v>
      </c>
      <c r="I27" s="180">
        <v>5</v>
      </c>
      <c r="J27" s="137">
        <f t="shared" ref="J27" si="5">I27*25-(D27*14+E27*14+F27*14+G27*14)</f>
        <v>69</v>
      </c>
      <c r="K27" s="201" t="s">
        <v>3</v>
      </c>
      <c r="L27" s="145"/>
      <c r="M27" s="146"/>
      <c r="N27" s="146"/>
      <c r="O27" s="146"/>
      <c r="P27" s="146"/>
      <c r="Q27" s="146"/>
      <c r="R27" s="146"/>
      <c r="S27" s="147"/>
      <c r="T27" s="58">
        <f t="shared" si="2"/>
        <v>84</v>
      </c>
      <c r="U27" s="46">
        <f t="shared" si="3"/>
        <v>5</v>
      </c>
      <c r="V27" s="59">
        <f t="shared" si="4"/>
        <v>69</v>
      </c>
    </row>
    <row r="28" spans="1:22" ht="12" customHeight="1" x14ac:dyDescent="0.2">
      <c r="A28" s="233" t="s">
        <v>19</v>
      </c>
      <c r="B28" s="222"/>
      <c r="C28" s="234"/>
      <c r="D28" s="45">
        <f t="shared" ref="D28:J28" si="6">SUM(D13:D27)</f>
        <v>11</v>
      </c>
      <c r="E28" s="47">
        <f t="shared" si="6"/>
        <v>10</v>
      </c>
      <c r="F28" s="47">
        <f t="shared" si="6"/>
        <v>5</v>
      </c>
      <c r="G28" s="47">
        <f t="shared" si="6"/>
        <v>0</v>
      </c>
      <c r="H28" s="240">
        <f t="shared" si="6"/>
        <v>518</v>
      </c>
      <c r="I28" s="238">
        <f t="shared" si="6"/>
        <v>30</v>
      </c>
      <c r="J28" s="240">
        <f t="shared" si="6"/>
        <v>386</v>
      </c>
      <c r="K28" s="271" t="s">
        <v>180</v>
      </c>
      <c r="L28" s="47">
        <f>SUM(L13:L27)</f>
        <v>10</v>
      </c>
      <c r="M28" s="47">
        <f>SUM(M13:M27)</f>
        <v>7</v>
      </c>
      <c r="N28" s="47">
        <f>SUM(N13:N27)</f>
        <v>9</v>
      </c>
      <c r="O28" s="47">
        <f>SUM(O13:O27)</f>
        <v>0</v>
      </c>
      <c r="P28" s="227">
        <f>SUM(P13:P27)-P17</f>
        <v>564</v>
      </c>
      <c r="Q28" s="276">
        <f>SUM(Q19:Q27)</f>
        <v>30</v>
      </c>
      <c r="R28" s="227">
        <f>SUM(R13:R27)</f>
        <v>296</v>
      </c>
      <c r="S28" s="271" t="s">
        <v>181</v>
      </c>
      <c r="T28" s="197">
        <f>SUM(T13:T27)</f>
        <v>1082</v>
      </c>
      <c r="U28" s="238">
        <f>SUM(U13:U27)</f>
        <v>60</v>
      </c>
      <c r="V28" s="269">
        <f>SUM(V13:V27)-3</f>
        <v>682</v>
      </c>
    </row>
    <row r="29" spans="1:22" ht="16.5" customHeight="1" thickBot="1" x14ac:dyDescent="0.25">
      <c r="A29" s="235"/>
      <c r="B29" s="236"/>
      <c r="C29" s="237"/>
      <c r="D29" s="274">
        <f>SUM(D28:G28)</f>
        <v>26</v>
      </c>
      <c r="E29" s="275"/>
      <c r="F29" s="275"/>
      <c r="G29" s="275"/>
      <c r="H29" s="239"/>
      <c r="I29" s="239"/>
      <c r="J29" s="239"/>
      <c r="K29" s="272"/>
      <c r="L29" s="275">
        <f>SUM(L28:O28)</f>
        <v>26</v>
      </c>
      <c r="M29" s="275"/>
      <c r="N29" s="275"/>
      <c r="O29" s="275"/>
      <c r="P29" s="273"/>
      <c r="Q29" s="273"/>
      <c r="R29" s="273"/>
      <c r="S29" s="272"/>
      <c r="T29" s="181">
        <f>ABS(T28/28)</f>
        <v>38.642857142857146</v>
      </c>
      <c r="U29" s="239"/>
      <c r="V29" s="270"/>
    </row>
    <row r="30" spans="1:22" ht="12" customHeight="1" thickBot="1" x14ac:dyDescent="0.25">
      <c r="A30" s="256" t="s">
        <v>33</v>
      </c>
      <c r="B30" s="257"/>
      <c r="C30" s="258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3"/>
    </row>
    <row r="31" spans="1:22" ht="12" customHeight="1" thickBot="1" x14ac:dyDescent="0.25">
      <c r="A31" s="9">
        <v>14</v>
      </c>
      <c r="B31" s="23" t="s">
        <v>45</v>
      </c>
      <c r="C31" s="1" t="s">
        <v>258</v>
      </c>
      <c r="D31" s="58">
        <v>2</v>
      </c>
      <c r="E31" s="46">
        <v>2</v>
      </c>
      <c r="F31" s="46"/>
      <c r="G31" s="46"/>
      <c r="H31" s="46">
        <f>(D31*2+SUM(E31:G31)*1)*14</f>
        <v>84</v>
      </c>
      <c r="I31" s="46">
        <v>5</v>
      </c>
      <c r="J31" s="46">
        <v>69</v>
      </c>
      <c r="K31" s="199" t="s">
        <v>3</v>
      </c>
      <c r="L31" s="162"/>
      <c r="M31" s="163"/>
      <c r="N31" s="163"/>
      <c r="O31" s="163"/>
      <c r="P31" s="163"/>
      <c r="Q31" s="163"/>
      <c r="R31" s="163"/>
      <c r="S31" s="164"/>
      <c r="T31" s="198">
        <f t="shared" ref="T31:T32" si="7">SUM(H31,P31)</f>
        <v>84</v>
      </c>
      <c r="U31" s="46">
        <f t="shared" ref="U31:U32" si="8">SUM(I31,Q31)</f>
        <v>5</v>
      </c>
      <c r="V31" s="59">
        <f t="shared" ref="V31:V32" si="9">SUM(J31,R31)</f>
        <v>69</v>
      </c>
    </row>
    <row r="32" spans="1:22" ht="12" customHeight="1" thickBot="1" x14ac:dyDescent="0.25">
      <c r="A32" s="9">
        <v>15</v>
      </c>
      <c r="B32" s="23" t="s">
        <v>118</v>
      </c>
      <c r="C32" s="1" t="s">
        <v>259</v>
      </c>
      <c r="D32" s="13">
        <v>2</v>
      </c>
      <c r="E32" s="14">
        <v>2</v>
      </c>
      <c r="F32" s="14"/>
      <c r="G32" s="14"/>
      <c r="H32" s="46">
        <f>(D32*2+SUM(E32:G32)*1)*14</f>
        <v>84</v>
      </c>
      <c r="I32" s="14">
        <v>5</v>
      </c>
      <c r="J32" s="14">
        <v>69</v>
      </c>
      <c r="K32" s="134" t="s">
        <v>3</v>
      </c>
      <c r="L32" s="168"/>
      <c r="M32" s="169"/>
      <c r="N32" s="169"/>
      <c r="O32" s="169"/>
      <c r="P32" s="169"/>
      <c r="Q32" s="169"/>
      <c r="R32" s="169"/>
      <c r="S32" s="170"/>
      <c r="T32" s="135">
        <f t="shared" si="7"/>
        <v>84</v>
      </c>
      <c r="U32" s="54">
        <f t="shared" si="8"/>
        <v>5</v>
      </c>
      <c r="V32" s="201">
        <f t="shared" si="9"/>
        <v>69</v>
      </c>
    </row>
    <row r="33" spans="1:22" ht="12" customHeight="1" thickBot="1" x14ac:dyDescent="0.25">
      <c r="A33" s="253" t="s">
        <v>34</v>
      </c>
      <c r="B33" s="254"/>
      <c r="C33" s="255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3"/>
    </row>
    <row r="34" spans="1:22" ht="24" customHeight="1" x14ac:dyDescent="0.2">
      <c r="A34" s="9">
        <v>16</v>
      </c>
      <c r="B34" s="23" t="s">
        <v>124</v>
      </c>
      <c r="C34" s="1" t="s">
        <v>260</v>
      </c>
      <c r="D34" s="162"/>
      <c r="E34" s="163"/>
      <c r="F34" s="163"/>
      <c r="G34" s="163"/>
      <c r="H34" s="163"/>
      <c r="I34" s="163"/>
      <c r="J34" s="163"/>
      <c r="K34" s="164"/>
      <c r="L34" s="58">
        <v>2</v>
      </c>
      <c r="M34" s="46">
        <v>2</v>
      </c>
      <c r="N34" s="46"/>
      <c r="O34" s="46"/>
      <c r="P34" s="46">
        <f>(L34*2+SUM(M34:O34)*1)*14</f>
        <v>84</v>
      </c>
      <c r="Q34" s="46">
        <v>4</v>
      </c>
      <c r="R34" s="46">
        <v>44</v>
      </c>
      <c r="S34" s="59" t="s">
        <v>3</v>
      </c>
      <c r="T34" s="58">
        <f t="shared" ref="T34:T35" si="10">SUM(H34,P34)</f>
        <v>84</v>
      </c>
      <c r="U34" s="46">
        <f t="shared" ref="U34:U35" si="11">SUM(I34,Q34)</f>
        <v>4</v>
      </c>
      <c r="V34" s="59">
        <f t="shared" ref="V34:V35" si="12">SUM(J34,R34)</f>
        <v>44</v>
      </c>
    </row>
    <row r="35" spans="1:22" ht="21.75" thickBot="1" x14ac:dyDescent="0.25">
      <c r="A35" s="9">
        <v>17</v>
      </c>
      <c r="B35" s="23" t="s">
        <v>143</v>
      </c>
      <c r="C35" s="1" t="s">
        <v>261</v>
      </c>
      <c r="D35" s="165"/>
      <c r="E35" s="166"/>
      <c r="F35" s="166"/>
      <c r="G35" s="166"/>
      <c r="H35" s="166"/>
      <c r="I35" s="166"/>
      <c r="J35" s="166"/>
      <c r="K35" s="167"/>
      <c r="L35" s="107">
        <v>2</v>
      </c>
      <c r="M35" s="54">
        <v>2</v>
      </c>
      <c r="N35" s="54"/>
      <c r="O35" s="54"/>
      <c r="P35" s="54">
        <f>(L35*2+SUM(M35:O35)*1)*14</f>
        <v>84</v>
      </c>
      <c r="Q35" s="54">
        <v>4</v>
      </c>
      <c r="R35" s="54">
        <v>44</v>
      </c>
      <c r="S35" s="201" t="s">
        <v>3</v>
      </c>
      <c r="T35" s="107">
        <f t="shared" si="10"/>
        <v>84</v>
      </c>
      <c r="U35" s="54">
        <f t="shared" si="11"/>
        <v>4</v>
      </c>
      <c r="V35" s="201">
        <f t="shared" si="12"/>
        <v>44</v>
      </c>
    </row>
    <row r="36" spans="1:22" ht="12" customHeight="1" thickBot="1" x14ac:dyDescent="0.25">
      <c r="A36" s="251" t="s">
        <v>9</v>
      </c>
      <c r="B36" s="252"/>
      <c r="C36" s="25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3"/>
    </row>
    <row r="37" spans="1:22" ht="12" customHeight="1" thickBot="1" x14ac:dyDescent="0.25">
      <c r="A37" s="9">
        <v>18</v>
      </c>
      <c r="B37" s="23" t="s">
        <v>140</v>
      </c>
      <c r="C37" s="1" t="s">
        <v>262</v>
      </c>
      <c r="D37" s="58">
        <v>2</v>
      </c>
      <c r="E37" s="46">
        <v>2</v>
      </c>
      <c r="F37" s="46" t="s">
        <v>7</v>
      </c>
      <c r="G37" s="46" t="s">
        <v>7</v>
      </c>
      <c r="H37" s="46">
        <f>(D37*2+SUM(E37:G37)*1)*14</f>
        <v>84</v>
      </c>
      <c r="I37" s="46">
        <v>5</v>
      </c>
      <c r="J37" s="46">
        <v>69</v>
      </c>
      <c r="K37" s="59" t="s">
        <v>43</v>
      </c>
      <c r="L37" s="58"/>
      <c r="M37" s="46"/>
      <c r="N37" s="46"/>
      <c r="O37" s="46"/>
      <c r="P37" s="46"/>
      <c r="Q37" s="46"/>
      <c r="R37" s="46"/>
      <c r="S37" s="59"/>
      <c r="T37" s="58">
        <v>84</v>
      </c>
      <c r="U37" s="46">
        <v>5</v>
      </c>
      <c r="V37" s="59" t="s">
        <v>7</v>
      </c>
    </row>
    <row r="38" spans="1:22" ht="12" customHeight="1" thickBot="1" x14ac:dyDescent="0.25">
      <c r="A38" s="9">
        <v>19</v>
      </c>
      <c r="B38" s="23" t="s">
        <v>58</v>
      </c>
      <c r="C38" s="1" t="s">
        <v>263</v>
      </c>
      <c r="D38" s="13">
        <v>2</v>
      </c>
      <c r="E38" s="14">
        <v>2</v>
      </c>
      <c r="F38" s="14" t="s">
        <v>7</v>
      </c>
      <c r="G38" s="14" t="s">
        <v>7</v>
      </c>
      <c r="H38" s="46">
        <f>(D38*2+SUM(E38:G38)*1)*14</f>
        <v>84</v>
      </c>
      <c r="I38" s="14">
        <v>5</v>
      </c>
      <c r="J38" s="14">
        <v>69</v>
      </c>
      <c r="K38" s="17" t="s">
        <v>43</v>
      </c>
      <c r="L38" s="13"/>
      <c r="M38" s="14"/>
      <c r="N38" s="14"/>
      <c r="O38" s="14"/>
      <c r="P38" s="14"/>
      <c r="Q38" s="14"/>
      <c r="R38" s="14"/>
      <c r="S38" s="17"/>
      <c r="T38" s="13">
        <v>84</v>
      </c>
      <c r="U38" s="14">
        <v>5</v>
      </c>
      <c r="V38" s="17" t="s">
        <v>7</v>
      </c>
    </row>
    <row r="39" spans="1:22" ht="13.5" customHeight="1" thickBot="1" x14ac:dyDescent="0.25">
      <c r="A39" s="9">
        <v>20</v>
      </c>
      <c r="B39" s="23" t="s">
        <v>59</v>
      </c>
      <c r="C39" s="1" t="s">
        <v>264</v>
      </c>
      <c r="D39" s="107" t="s">
        <v>7</v>
      </c>
      <c r="E39" s="54" t="s">
        <v>7</v>
      </c>
      <c r="F39" s="54" t="s">
        <v>7</v>
      </c>
      <c r="G39" s="54" t="s">
        <v>7</v>
      </c>
      <c r="H39" s="54" t="s">
        <v>7</v>
      </c>
      <c r="I39" s="54" t="s">
        <v>7</v>
      </c>
      <c r="J39" s="54" t="s">
        <v>7</v>
      </c>
      <c r="K39" s="201" t="s">
        <v>7</v>
      </c>
      <c r="L39" s="107">
        <v>2</v>
      </c>
      <c r="M39" s="54">
        <v>2</v>
      </c>
      <c r="N39" s="54"/>
      <c r="O39" s="54"/>
      <c r="P39" s="46">
        <f>(L39*2+SUM(M39:O39)*1)*14</f>
        <v>84</v>
      </c>
      <c r="Q39" s="54">
        <v>5</v>
      </c>
      <c r="R39" s="54">
        <v>69</v>
      </c>
      <c r="S39" s="201" t="s">
        <v>43</v>
      </c>
      <c r="T39" s="107">
        <v>84</v>
      </c>
      <c r="U39" s="54">
        <v>5</v>
      </c>
      <c r="V39" s="201" t="s">
        <v>7</v>
      </c>
    </row>
    <row r="40" spans="1:22" ht="66" customHeight="1" thickBot="1" x14ac:dyDescent="0.25">
      <c r="A40" s="246" t="s">
        <v>31</v>
      </c>
      <c r="B40" s="247"/>
      <c r="C40" s="247"/>
      <c r="D40" s="72" t="s">
        <v>26</v>
      </c>
      <c r="E40" s="73" t="s">
        <v>17</v>
      </c>
      <c r="F40" s="73" t="s">
        <v>13</v>
      </c>
      <c r="G40" s="74" t="s">
        <v>23</v>
      </c>
      <c r="H40" s="73" t="s">
        <v>16</v>
      </c>
      <c r="I40" s="73" t="s">
        <v>14</v>
      </c>
      <c r="J40" s="73" t="s">
        <v>15</v>
      </c>
      <c r="K40" s="73"/>
      <c r="L40" s="73" t="s">
        <v>26</v>
      </c>
      <c r="M40" s="73" t="s">
        <v>17</v>
      </c>
      <c r="N40" s="73" t="s">
        <v>13</v>
      </c>
      <c r="O40" s="74" t="s">
        <v>18</v>
      </c>
      <c r="P40" s="73" t="s">
        <v>25</v>
      </c>
      <c r="Q40" s="73" t="s">
        <v>14</v>
      </c>
      <c r="R40" s="73" t="s">
        <v>24</v>
      </c>
      <c r="S40" s="151"/>
      <c r="T40" s="116"/>
      <c r="U40" s="116"/>
      <c r="V40" s="117"/>
    </row>
    <row r="41" spans="1:22" ht="10.5" customHeight="1" thickBot="1" x14ac:dyDescent="0.25">
      <c r="A41" s="248"/>
      <c r="B41" s="249"/>
      <c r="C41" s="250"/>
      <c r="D41" s="182">
        <v>750</v>
      </c>
      <c r="E41" s="183"/>
      <c r="F41" s="183">
        <v>14</v>
      </c>
      <c r="G41" s="62">
        <f>SUM(D29)</f>
        <v>26</v>
      </c>
      <c r="H41" s="183">
        <f>ABS(F41*G41)</f>
        <v>364</v>
      </c>
      <c r="I41" s="183"/>
      <c r="J41" s="184">
        <f>J28</f>
        <v>386</v>
      </c>
      <c r="K41" s="185"/>
      <c r="L41" s="182">
        <v>750</v>
      </c>
      <c r="M41" s="61"/>
      <c r="N41" s="61">
        <v>14</v>
      </c>
      <c r="O41" s="62">
        <f>SUM(L29)</f>
        <v>26</v>
      </c>
      <c r="P41" s="183">
        <f>ABS(N41*O41)</f>
        <v>364</v>
      </c>
      <c r="Q41" s="61"/>
      <c r="R41" s="106">
        <f>R28</f>
        <v>296</v>
      </c>
      <c r="S41" s="152"/>
      <c r="T41" s="127"/>
      <c r="U41" s="128"/>
      <c r="V41" s="129"/>
    </row>
    <row r="42" spans="1:22" ht="10.5" customHeight="1" x14ac:dyDescent="0.2">
      <c r="A42" s="130"/>
      <c r="B42" s="130"/>
      <c r="C42" s="130"/>
      <c r="D42" s="123"/>
      <c r="E42" s="124"/>
      <c r="F42" s="124"/>
      <c r="G42" s="123"/>
      <c r="H42" s="124"/>
      <c r="I42" s="124"/>
      <c r="J42" s="123"/>
      <c r="K42" s="123"/>
      <c r="L42" s="123"/>
      <c r="M42" s="124"/>
      <c r="N42" s="124"/>
      <c r="O42" s="123"/>
      <c r="P42" s="124"/>
      <c r="Q42" s="124"/>
      <c r="R42" s="123"/>
      <c r="T42" s="125"/>
      <c r="U42" s="125"/>
      <c r="V42" s="125"/>
    </row>
    <row r="43" spans="1:22" ht="13.5" customHeight="1" x14ac:dyDescent="0.2">
      <c r="B43" s="241" t="s">
        <v>345</v>
      </c>
      <c r="C43" s="241"/>
      <c r="D43" s="4"/>
      <c r="P43" s="268" t="s">
        <v>28</v>
      </c>
      <c r="Q43" s="268"/>
      <c r="R43" s="268"/>
      <c r="S43" s="268"/>
      <c r="T43" s="268"/>
      <c r="U43" s="268"/>
      <c r="V43" s="268"/>
    </row>
    <row r="44" spans="1:22" ht="12.75" x14ac:dyDescent="0.2">
      <c r="B44" s="241"/>
      <c r="C44" s="241"/>
      <c r="D44" s="4"/>
      <c r="P44" s="244" t="s">
        <v>207</v>
      </c>
      <c r="Q44" s="245"/>
      <c r="R44" s="245"/>
      <c r="S44" s="245"/>
      <c r="T44" s="245"/>
      <c r="U44" s="245"/>
      <c r="V44" s="245"/>
    </row>
    <row r="45" spans="1:22" ht="12.75" x14ac:dyDescent="0.2">
      <c r="P45" s="221"/>
      <c r="Q45" s="225"/>
      <c r="R45" s="225"/>
      <c r="S45" s="225"/>
      <c r="T45" s="225"/>
      <c r="U45" s="225"/>
      <c r="V45" s="225"/>
    </row>
  </sheetData>
  <mergeCells count="45">
    <mergeCell ref="P45:V45"/>
    <mergeCell ref="P43:V43"/>
    <mergeCell ref="V28:V29"/>
    <mergeCell ref="U28:U29"/>
    <mergeCell ref="K28:K29"/>
    <mergeCell ref="P28:P29"/>
    <mergeCell ref="R28:R29"/>
    <mergeCell ref="D30:V30"/>
    <mergeCell ref="S28:S29"/>
    <mergeCell ref="D29:G29"/>
    <mergeCell ref="L29:O29"/>
    <mergeCell ref="Q28:Q29"/>
    <mergeCell ref="N2:V2"/>
    <mergeCell ref="N3:V3"/>
    <mergeCell ref="N5:V5"/>
    <mergeCell ref="A12:C12"/>
    <mergeCell ref="L10:S10"/>
    <mergeCell ref="A7:V7"/>
    <mergeCell ref="T10:V10"/>
    <mergeCell ref="D12:V12"/>
    <mergeCell ref="B8:V8"/>
    <mergeCell ref="A28:C29"/>
    <mergeCell ref="I28:I29"/>
    <mergeCell ref="J28:J29"/>
    <mergeCell ref="B44:C44"/>
    <mergeCell ref="B43:C43"/>
    <mergeCell ref="D36:V36"/>
    <mergeCell ref="P44:V44"/>
    <mergeCell ref="A40:C40"/>
    <mergeCell ref="A41:C41"/>
    <mergeCell ref="A36:C36"/>
    <mergeCell ref="A33:C33"/>
    <mergeCell ref="D33:V33"/>
    <mergeCell ref="H28:H29"/>
    <mergeCell ref="A30:C30"/>
    <mergeCell ref="A1:D1"/>
    <mergeCell ref="A2:D2"/>
    <mergeCell ref="A3:D3"/>
    <mergeCell ref="A4:D4"/>
    <mergeCell ref="B10:B11"/>
    <mergeCell ref="A5:D5"/>
    <mergeCell ref="A6:D6"/>
    <mergeCell ref="D10:K10"/>
    <mergeCell ref="A10:A11"/>
    <mergeCell ref="C10:C11"/>
  </mergeCells>
  <phoneticPr fontId="0" type="noConversion"/>
  <pageMargins left="0.42" right="0.24" top="0.25" bottom="0.15" header="0.23622047244094499" footer="0.17"/>
  <pageSetup paperSize="9" scale="84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L24" sqref="L24"/>
    </sheetView>
  </sheetViews>
  <sheetFormatPr defaultColWidth="7.28515625" defaultRowHeight="12.75" x14ac:dyDescent="0.2"/>
  <sheetData/>
  <phoneticPr fontId="0" type="noConversion"/>
  <pageMargins left="0.75" right="0.75" top="1" bottom="1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L24" sqref="L24"/>
    </sheetView>
  </sheetViews>
  <sheetFormatPr defaultColWidth="7.28515625" defaultRowHeight="12.75" x14ac:dyDescent="0.2"/>
  <sheetData/>
  <phoneticPr fontId="0" type="noConversion"/>
  <pageMargins left="0.75" right="0.75" top="1" bottom="1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7.28515625" defaultRowHeight="12.75" x14ac:dyDescent="0.2"/>
  <sheetData/>
  <pageMargins left="0.75" right="0.75" top="1" bottom="1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5"/>
  <sheetViews>
    <sheetView view="pageLayout" topLeftCell="A14" zoomScale="130" zoomScaleNormal="100" zoomScaleSheetLayoutView="115" zoomScalePageLayoutView="130" workbookViewId="0">
      <selection activeCell="B43" sqref="B43:C43"/>
    </sheetView>
  </sheetViews>
  <sheetFormatPr defaultColWidth="7.28515625" defaultRowHeight="13.5" customHeight="1" x14ac:dyDescent="0.2"/>
  <cols>
    <col min="1" max="1" width="3.7109375" customWidth="1"/>
    <col min="2" max="2" width="41.140625" customWidth="1"/>
    <col min="3" max="3" width="13.42578125" bestFit="1" customWidth="1"/>
    <col min="4" max="6" width="4.140625" customWidth="1"/>
    <col min="7" max="7" width="3.7109375" customWidth="1"/>
    <col min="8" max="10" width="4.140625" customWidth="1"/>
    <col min="11" max="11" width="6.28515625" customWidth="1"/>
    <col min="12" max="18" width="4.140625" customWidth="1"/>
    <col min="19" max="19" width="9.5703125" customWidth="1"/>
    <col min="20" max="20" width="5.7109375" customWidth="1"/>
    <col min="21" max="22" width="4.140625" customWidth="1"/>
  </cols>
  <sheetData>
    <row r="1" spans="1:22" s="34" customFormat="1" ht="14.25" customHeight="1" x14ac:dyDescent="0.2">
      <c r="A1" s="219" t="s">
        <v>185</v>
      </c>
      <c r="B1" s="219"/>
      <c r="C1" s="219"/>
      <c r="D1" s="219"/>
      <c r="E1" s="210"/>
      <c r="F1" s="33"/>
      <c r="G1" s="33"/>
      <c r="H1" s="33"/>
      <c r="I1" s="33"/>
    </row>
    <row r="2" spans="1:22" s="34" customFormat="1" ht="14.25" customHeight="1" x14ac:dyDescent="0.2">
      <c r="A2" s="219" t="s">
        <v>38</v>
      </c>
      <c r="B2" s="219"/>
      <c r="C2" s="219"/>
      <c r="D2" s="219"/>
      <c r="E2" s="210"/>
      <c r="F2" s="33"/>
      <c r="G2" s="33"/>
      <c r="H2" s="33"/>
      <c r="I2" s="33"/>
      <c r="N2" s="219" t="s">
        <v>71</v>
      </c>
      <c r="O2" s="219"/>
      <c r="P2" s="219"/>
      <c r="Q2" s="219"/>
      <c r="R2" s="219"/>
      <c r="S2" s="219"/>
      <c r="T2" s="219"/>
      <c r="U2" s="219"/>
      <c r="V2" s="219"/>
    </row>
    <row r="3" spans="1:22" s="34" customFormat="1" ht="14.25" customHeight="1" x14ac:dyDescent="0.2">
      <c r="A3" s="221" t="s">
        <v>39</v>
      </c>
      <c r="B3" s="221"/>
      <c r="C3" s="221"/>
      <c r="D3" s="221"/>
      <c r="F3" s="33"/>
      <c r="G3" s="33"/>
      <c r="H3" s="33"/>
      <c r="I3" s="33"/>
      <c r="N3" s="221" t="s">
        <v>73</v>
      </c>
      <c r="O3" s="221"/>
      <c r="P3" s="221"/>
      <c r="Q3" s="221"/>
      <c r="R3" s="221"/>
      <c r="S3" s="221"/>
      <c r="T3" s="221"/>
      <c r="U3" s="221"/>
      <c r="V3" s="221"/>
    </row>
    <row r="4" spans="1:22" s="34" customFormat="1" ht="14.25" customHeight="1" x14ac:dyDescent="0.2">
      <c r="A4" s="221" t="s">
        <v>40</v>
      </c>
      <c r="B4" s="221"/>
      <c r="C4" s="221"/>
      <c r="D4" s="221"/>
      <c r="F4" s="33"/>
      <c r="G4" s="33"/>
      <c r="H4" s="33"/>
      <c r="I4" s="33"/>
    </row>
    <row r="5" spans="1:22" s="34" customFormat="1" ht="14.25" customHeight="1" x14ac:dyDescent="0.2">
      <c r="A5" s="221" t="s">
        <v>36</v>
      </c>
      <c r="B5" s="221"/>
      <c r="C5" s="221"/>
      <c r="D5" s="221"/>
      <c r="F5" s="211"/>
      <c r="G5" s="211"/>
      <c r="H5" s="211"/>
      <c r="I5" s="211"/>
      <c r="N5" s="221" t="s">
        <v>72</v>
      </c>
      <c r="O5" s="221"/>
      <c r="P5" s="221"/>
      <c r="Q5" s="221"/>
      <c r="R5" s="221"/>
      <c r="S5" s="221"/>
      <c r="T5" s="221"/>
      <c r="U5" s="221"/>
      <c r="V5" s="221"/>
    </row>
    <row r="6" spans="1:22" s="34" customFormat="1" ht="14.25" customHeight="1" x14ac:dyDescent="0.2">
      <c r="A6" s="221" t="s">
        <v>41</v>
      </c>
      <c r="B6" s="221"/>
      <c r="C6" s="221"/>
      <c r="D6" s="221"/>
    </row>
    <row r="7" spans="1:22" s="2" customFormat="1" ht="14.25" customHeight="1" x14ac:dyDescent="0.2">
      <c r="A7" s="264" t="s">
        <v>244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</row>
    <row r="8" spans="1:22" s="2" customFormat="1" ht="14.25" customHeight="1" thickBot="1" x14ac:dyDescent="0.25">
      <c r="A8" s="41"/>
      <c r="B8" s="264" t="s">
        <v>238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2" s="2" customFormat="1" ht="15" hidden="1" customHeight="1" thickBot="1" x14ac:dyDescent="0.25">
      <c r="A9" s="41"/>
    </row>
    <row r="10" spans="1:22" ht="22.5" customHeight="1" x14ac:dyDescent="0.2">
      <c r="A10" s="229" t="s">
        <v>11</v>
      </c>
      <c r="B10" s="222" t="s">
        <v>0</v>
      </c>
      <c r="C10" s="231" t="s">
        <v>1</v>
      </c>
      <c r="D10" s="226" t="s">
        <v>340</v>
      </c>
      <c r="E10" s="227"/>
      <c r="F10" s="227"/>
      <c r="G10" s="227"/>
      <c r="H10" s="227"/>
      <c r="I10" s="227"/>
      <c r="J10" s="227"/>
      <c r="K10" s="228"/>
      <c r="L10" s="226" t="s">
        <v>341</v>
      </c>
      <c r="M10" s="227"/>
      <c r="N10" s="227"/>
      <c r="O10" s="227"/>
      <c r="P10" s="227"/>
      <c r="Q10" s="227"/>
      <c r="R10" s="227"/>
      <c r="S10" s="228"/>
      <c r="T10" s="226" t="s">
        <v>2</v>
      </c>
      <c r="U10" s="227"/>
      <c r="V10" s="228"/>
    </row>
    <row r="11" spans="1:22" ht="24" customHeight="1" x14ac:dyDescent="0.2">
      <c r="A11" s="230"/>
      <c r="B11" s="223"/>
      <c r="C11" s="232"/>
      <c r="D11" s="9" t="s">
        <v>3</v>
      </c>
      <c r="E11" s="5" t="s">
        <v>29</v>
      </c>
      <c r="F11" s="5" t="s">
        <v>30</v>
      </c>
      <c r="G11" s="5" t="s">
        <v>4</v>
      </c>
      <c r="H11" s="5" t="s">
        <v>8</v>
      </c>
      <c r="I11" s="5" t="s">
        <v>5</v>
      </c>
      <c r="J11" s="5" t="s">
        <v>6</v>
      </c>
      <c r="K11" s="10" t="s">
        <v>20</v>
      </c>
      <c r="L11" s="11" t="s">
        <v>3</v>
      </c>
      <c r="M11" s="5" t="s">
        <v>29</v>
      </c>
      <c r="N11" s="5" t="s">
        <v>30</v>
      </c>
      <c r="O11" s="5" t="s">
        <v>4</v>
      </c>
      <c r="P11" s="5" t="s">
        <v>8</v>
      </c>
      <c r="Q11" s="5" t="s">
        <v>5</v>
      </c>
      <c r="R11" s="5" t="s">
        <v>6</v>
      </c>
      <c r="S11" s="12" t="s">
        <v>21</v>
      </c>
      <c r="T11" s="9" t="s">
        <v>8</v>
      </c>
      <c r="U11" s="5" t="s">
        <v>5</v>
      </c>
      <c r="V11" s="10" t="s">
        <v>6</v>
      </c>
    </row>
    <row r="12" spans="1:22" ht="12" customHeight="1" thickBot="1" x14ac:dyDescent="0.25">
      <c r="A12" s="259" t="s">
        <v>10</v>
      </c>
      <c r="B12" s="260"/>
      <c r="C12" s="261"/>
      <c r="D12" s="265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7"/>
    </row>
    <row r="13" spans="1:22" ht="12" customHeight="1" thickBot="1" x14ac:dyDescent="0.25">
      <c r="A13" s="9">
        <v>1</v>
      </c>
      <c r="B13" s="23" t="s">
        <v>192</v>
      </c>
      <c r="C13" s="1" t="s">
        <v>265</v>
      </c>
      <c r="D13" s="58">
        <v>2</v>
      </c>
      <c r="E13" s="46"/>
      <c r="F13" s="176">
        <v>2</v>
      </c>
      <c r="G13" s="46"/>
      <c r="H13" s="14">
        <f>(D13*2+SUM(E13:G13)*1)*14</f>
        <v>84</v>
      </c>
      <c r="I13" s="46">
        <v>5</v>
      </c>
      <c r="J13" s="46">
        <v>68</v>
      </c>
      <c r="K13" s="59" t="s">
        <v>43</v>
      </c>
      <c r="L13" s="58"/>
      <c r="M13" s="46"/>
      <c r="N13" s="46"/>
      <c r="O13" s="46"/>
      <c r="P13" s="46"/>
      <c r="Q13" s="46"/>
      <c r="R13" s="14"/>
      <c r="S13" s="59"/>
      <c r="T13" s="58">
        <f t="shared" ref="T13:V28" si="0">SUM(H13,P13)</f>
        <v>84</v>
      </c>
      <c r="U13" s="46">
        <f t="shared" si="0"/>
        <v>5</v>
      </c>
      <c r="V13" s="59">
        <f t="shared" si="0"/>
        <v>68</v>
      </c>
    </row>
    <row r="14" spans="1:22" ht="12" customHeight="1" thickBot="1" x14ac:dyDescent="0.25">
      <c r="A14" s="9">
        <v>2</v>
      </c>
      <c r="B14" s="23" t="s">
        <v>107</v>
      </c>
      <c r="C14" s="1" t="s">
        <v>266</v>
      </c>
      <c r="D14" s="13">
        <v>2</v>
      </c>
      <c r="E14" s="14">
        <v>2</v>
      </c>
      <c r="F14" s="14"/>
      <c r="G14" s="14"/>
      <c r="H14" s="14">
        <f>(D14*2+SUM(E14:G14)*1)*14</f>
        <v>84</v>
      </c>
      <c r="I14" s="14">
        <v>4</v>
      </c>
      <c r="J14" s="14">
        <v>46</v>
      </c>
      <c r="K14" s="17" t="s">
        <v>43</v>
      </c>
      <c r="L14" s="13"/>
      <c r="M14" s="14"/>
      <c r="N14" s="14"/>
      <c r="O14" s="14"/>
      <c r="P14" s="14"/>
      <c r="Q14" s="14"/>
      <c r="R14" s="14"/>
      <c r="S14" s="17"/>
      <c r="T14" s="58">
        <f t="shared" si="0"/>
        <v>84</v>
      </c>
      <c r="U14" s="14">
        <f t="shared" si="0"/>
        <v>4</v>
      </c>
      <c r="V14" s="59">
        <f t="shared" si="0"/>
        <v>46</v>
      </c>
    </row>
    <row r="15" spans="1:22" ht="12" customHeight="1" thickBot="1" x14ac:dyDescent="0.25">
      <c r="A15" s="9">
        <v>3</v>
      </c>
      <c r="B15" s="23" t="s">
        <v>108</v>
      </c>
      <c r="C15" s="1" t="s">
        <v>267</v>
      </c>
      <c r="D15" s="13">
        <v>2</v>
      </c>
      <c r="E15" s="14"/>
      <c r="F15" s="14">
        <v>2</v>
      </c>
      <c r="G15" s="14"/>
      <c r="H15" s="14">
        <f t="shared" ref="H15:H18" si="1">(D15*2+SUM(E15:G15)*1)*14</f>
        <v>84</v>
      </c>
      <c r="I15" s="14">
        <v>5</v>
      </c>
      <c r="J15" s="14">
        <v>68</v>
      </c>
      <c r="K15" s="17" t="s">
        <v>43</v>
      </c>
      <c r="L15" s="13"/>
      <c r="M15" s="14"/>
      <c r="N15" s="14"/>
      <c r="O15" s="14"/>
      <c r="P15" s="14"/>
      <c r="Q15" s="14"/>
      <c r="R15" s="14"/>
      <c r="S15" s="17"/>
      <c r="T15" s="58">
        <f t="shared" si="0"/>
        <v>84</v>
      </c>
      <c r="U15" s="14">
        <f t="shared" si="0"/>
        <v>5</v>
      </c>
      <c r="V15" s="59">
        <f t="shared" si="0"/>
        <v>68</v>
      </c>
    </row>
    <row r="16" spans="1:22" ht="21.75" thickBot="1" x14ac:dyDescent="0.25">
      <c r="A16" s="9">
        <v>4</v>
      </c>
      <c r="B16" s="23" t="s">
        <v>50</v>
      </c>
      <c r="C16" s="1" t="s">
        <v>268</v>
      </c>
      <c r="D16" s="13">
        <v>2</v>
      </c>
      <c r="E16" s="14"/>
      <c r="F16" s="14">
        <v>2</v>
      </c>
      <c r="G16" s="14"/>
      <c r="H16" s="14">
        <f t="shared" si="1"/>
        <v>84</v>
      </c>
      <c r="I16" s="14">
        <v>5</v>
      </c>
      <c r="J16" s="14">
        <v>68</v>
      </c>
      <c r="K16" s="17" t="s">
        <v>43</v>
      </c>
      <c r="L16" s="13"/>
      <c r="M16" s="14"/>
      <c r="N16" s="14"/>
      <c r="O16" s="14"/>
      <c r="P16" s="14"/>
      <c r="Q16" s="14"/>
      <c r="R16" s="14"/>
      <c r="S16" s="17"/>
      <c r="T16" s="58">
        <f t="shared" si="0"/>
        <v>84</v>
      </c>
      <c r="U16" s="14">
        <f t="shared" si="0"/>
        <v>5</v>
      </c>
      <c r="V16" s="59">
        <f t="shared" si="0"/>
        <v>68</v>
      </c>
    </row>
    <row r="17" spans="1:22" ht="21.75" thickBot="1" x14ac:dyDescent="0.25">
      <c r="A17" s="9">
        <v>5</v>
      </c>
      <c r="B17" s="23" t="s">
        <v>121</v>
      </c>
      <c r="C17" s="1" t="s">
        <v>269</v>
      </c>
      <c r="D17" s="13">
        <v>2</v>
      </c>
      <c r="E17" s="14"/>
      <c r="F17" s="14">
        <v>2</v>
      </c>
      <c r="G17" s="14"/>
      <c r="H17" s="14">
        <f t="shared" si="1"/>
        <v>84</v>
      </c>
      <c r="I17" s="14">
        <v>5</v>
      </c>
      <c r="J17" s="14">
        <v>68</v>
      </c>
      <c r="K17" s="17" t="s">
        <v>43</v>
      </c>
      <c r="L17" s="13"/>
      <c r="M17" s="14"/>
      <c r="N17" s="14"/>
      <c r="O17" s="14"/>
      <c r="P17" s="14"/>
      <c r="Q17" s="14"/>
      <c r="R17" s="14"/>
      <c r="S17" s="17"/>
      <c r="T17" s="58">
        <f t="shared" si="0"/>
        <v>84</v>
      </c>
      <c r="U17" s="14">
        <f t="shared" si="0"/>
        <v>5</v>
      </c>
      <c r="V17" s="59">
        <f t="shared" si="0"/>
        <v>68</v>
      </c>
    </row>
    <row r="18" spans="1:22" ht="12" customHeight="1" thickBot="1" x14ac:dyDescent="0.25">
      <c r="A18" s="9">
        <v>6</v>
      </c>
      <c r="B18" s="23" t="s">
        <v>120</v>
      </c>
      <c r="C18" s="1" t="s">
        <v>270</v>
      </c>
      <c r="D18" s="13">
        <v>2</v>
      </c>
      <c r="E18" s="14"/>
      <c r="F18" s="14">
        <v>2</v>
      </c>
      <c r="G18" s="14"/>
      <c r="H18" s="14">
        <f t="shared" si="1"/>
        <v>84</v>
      </c>
      <c r="I18" s="14">
        <v>5</v>
      </c>
      <c r="J18" s="14">
        <v>68</v>
      </c>
      <c r="K18" s="17" t="s">
        <v>3</v>
      </c>
      <c r="L18" s="13"/>
      <c r="M18" s="14"/>
      <c r="N18" s="14"/>
      <c r="O18" s="14"/>
      <c r="P18" s="14"/>
      <c r="Q18" s="14"/>
      <c r="R18" s="14"/>
      <c r="S18" s="17"/>
      <c r="T18" s="58">
        <f t="shared" si="0"/>
        <v>84</v>
      </c>
      <c r="U18" s="14">
        <f t="shared" si="0"/>
        <v>5</v>
      </c>
      <c r="V18" s="59">
        <f t="shared" si="0"/>
        <v>68</v>
      </c>
    </row>
    <row r="19" spans="1:22" ht="12" customHeight="1" thickBot="1" x14ac:dyDescent="0.25">
      <c r="A19" s="9">
        <v>7</v>
      </c>
      <c r="B19" s="23" t="s">
        <v>105</v>
      </c>
      <c r="C19" s="1" t="s">
        <v>271</v>
      </c>
      <c r="D19" s="9"/>
      <c r="E19" s="109">
        <v>2</v>
      </c>
      <c r="F19" s="14"/>
      <c r="G19" s="14"/>
      <c r="H19" s="14">
        <f>(D19*2+SUM(E19:G19)*1)*14</f>
        <v>28</v>
      </c>
      <c r="I19" s="108">
        <v>1</v>
      </c>
      <c r="J19" s="14"/>
      <c r="K19" s="17" t="s">
        <v>44</v>
      </c>
      <c r="L19" s="9"/>
      <c r="M19" s="109"/>
      <c r="N19" s="14"/>
      <c r="O19" s="14"/>
      <c r="P19" s="14"/>
      <c r="Q19" s="108"/>
      <c r="R19" s="14"/>
      <c r="S19" s="17"/>
      <c r="T19" s="58">
        <f t="shared" si="0"/>
        <v>28</v>
      </c>
      <c r="U19" s="14">
        <f>SUM(I19,Q19)</f>
        <v>1</v>
      </c>
      <c r="V19" s="59">
        <f t="shared" si="0"/>
        <v>0</v>
      </c>
    </row>
    <row r="20" spans="1:22" ht="12" customHeight="1" thickBot="1" x14ac:dyDescent="0.25">
      <c r="A20" s="9">
        <v>8</v>
      </c>
      <c r="B20" s="23" t="s">
        <v>193</v>
      </c>
      <c r="C20" s="1" t="s">
        <v>272</v>
      </c>
      <c r="D20" s="58"/>
      <c r="E20" s="46"/>
      <c r="F20" s="149"/>
      <c r="G20" s="46"/>
      <c r="H20" s="46"/>
      <c r="I20" s="46"/>
      <c r="J20" s="46"/>
      <c r="K20" s="59"/>
      <c r="L20" s="58">
        <v>2</v>
      </c>
      <c r="M20" s="46"/>
      <c r="N20" s="46"/>
      <c r="O20" s="46"/>
      <c r="P20" s="46">
        <v>42</v>
      </c>
      <c r="Q20" s="46">
        <v>2</v>
      </c>
      <c r="R20" s="14">
        <v>22</v>
      </c>
      <c r="S20" s="59" t="s">
        <v>43</v>
      </c>
      <c r="T20" s="58">
        <f t="shared" si="0"/>
        <v>42</v>
      </c>
      <c r="U20" s="46">
        <f t="shared" si="0"/>
        <v>2</v>
      </c>
      <c r="V20" s="59">
        <f t="shared" si="0"/>
        <v>22</v>
      </c>
    </row>
    <row r="21" spans="1:22" ht="12" customHeight="1" thickBot="1" x14ac:dyDescent="0.25">
      <c r="A21" s="9">
        <v>9</v>
      </c>
      <c r="B21" s="23" t="s">
        <v>85</v>
      </c>
      <c r="C21" s="1" t="s">
        <v>273</v>
      </c>
      <c r="D21" s="136"/>
      <c r="E21" s="137"/>
      <c r="F21" s="160"/>
      <c r="G21" s="137"/>
      <c r="H21" s="137"/>
      <c r="I21" s="137"/>
      <c r="J21" s="137"/>
      <c r="K21" s="175"/>
      <c r="L21" s="136"/>
      <c r="M21" s="137"/>
      <c r="N21" s="137"/>
      <c r="O21" s="137">
        <v>2</v>
      </c>
      <c r="P21" s="137">
        <v>42</v>
      </c>
      <c r="Q21" s="137">
        <v>2</v>
      </c>
      <c r="R21" s="14">
        <v>22</v>
      </c>
      <c r="S21" s="175" t="s">
        <v>4</v>
      </c>
      <c r="T21" s="58">
        <f t="shared" si="0"/>
        <v>42</v>
      </c>
      <c r="U21" s="137">
        <v>2</v>
      </c>
      <c r="V21" s="59">
        <v>22</v>
      </c>
    </row>
    <row r="22" spans="1:22" ht="12" customHeight="1" thickBot="1" x14ac:dyDescent="0.25">
      <c r="A22" s="9">
        <v>10</v>
      </c>
      <c r="B22" s="23" t="s">
        <v>177</v>
      </c>
      <c r="C22" s="1" t="s">
        <v>274</v>
      </c>
      <c r="D22" s="13"/>
      <c r="E22" s="14"/>
      <c r="F22" s="14"/>
      <c r="G22" s="14"/>
      <c r="H22" s="14"/>
      <c r="I22" s="14"/>
      <c r="J22" s="14"/>
      <c r="K22" s="17"/>
      <c r="L22" s="13">
        <v>2</v>
      </c>
      <c r="M22" s="14"/>
      <c r="N22" s="14"/>
      <c r="O22" s="14"/>
      <c r="P22" s="14">
        <f t="shared" ref="P22:P27" si="2">(L22*2+SUM(M22:O22)*1)*14</f>
        <v>56</v>
      </c>
      <c r="Q22" s="14">
        <v>2</v>
      </c>
      <c r="R22" s="14">
        <v>22</v>
      </c>
      <c r="S22" s="17" t="s">
        <v>43</v>
      </c>
      <c r="T22" s="58">
        <f t="shared" si="0"/>
        <v>56</v>
      </c>
      <c r="U22" s="14">
        <f t="shared" si="0"/>
        <v>2</v>
      </c>
      <c r="V22" s="59">
        <f t="shared" si="0"/>
        <v>22</v>
      </c>
    </row>
    <row r="23" spans="1:22" ht="12" customHeight="1" thickBot="1" x14ac:dyDescent="0.25">
      <c r="A23" s="9">
        <v>11</v>
      </c>
      <c r="B23" s="23" t="s">
        <v>178</v>
      </c>
      <c r="C23" s="1" t="s">
        <v>275</v>
      </c>
      <c r="D23" s="13"/>
      <c r="E23" s="14"/>
      <c r="F23" s="14"/>
      <c r="G23" s="14"/>
      <c r="H23" s="14"/>
      <c r="I23" s="14"/>
      <c r="J23" s="14"/>
      <c r="K23" s="17"/>
      <c r="L23" s="13"/>
      <c r="M23" s="14"/>
      <c r="N23" s="14"/>
      <c r="O23" s="14">
        <v>2</v>
      </c>
      <c r="P23" s="14">
        <f t="shared" si="2"/>
        <v>28</v>
      </c>
      <c r="Q23" s="14">
        <v>2</v>
      </c>
      <c r="R23" s="14">
        <v>22</v>
      </c>
      <c r="S23" s="17" t="s">
        <v>4</v>
      </c>
      <c r="T23" s="58">
        <f t="shared" si="0"/>
        <v>28</v>
      </c>
      <c r="U23" s="14">
        <f t="shared" si="0"/>
        <v>2</v>
      </c>
      <c r="V23" s="59">
        <f t="shared" si="0"/>
        <v>22</v>
      </c>
    </row>
    <row r="24" spans="1:22" ht="12" customHeight="1" thickBot="1" x14ac:dyDescent="0.25">
      <c r="A24" s="9">
        <v>12</v>
      </c>
      <c r="B24" s="23" t="s">
        <v>122</v>
      </c>
      <c r="C24" s="1" t="s">
        <v>276</v>
      </c>
      <c r="D24" s="13"/>
      <c r="E24" s="14"/>
      <c r="F24" s="14"/>
      <c r="G24" s="14"/>
      <c r="H24" s="14"/>
      <c r="I24" s="14"/>
      <c r="J24" s="14"/>
      <c r="K24" s="17"/>
      <c r="L24" s="13">
        <v>2</v>
      </c>
      <c r="M24" s="14"/>
      <c r="N24" s="14">
        <v>1</v>
      </c>
      <c r="O24" s="14"/>
      <c r="P24" s="14">
        <f t="shared" si="2"/>
        <v>70</v>
      </c>
      <c r="Q24" s="14">
        <v>4</v>
      </c>
      <c r="R24" s="14">
        <v>58</v>
      </c>
      <c r="S24" s="17" t="s">
        <v>43</v>
      </c>
      <c r="T24" s="58">
        <f t="shared" si="0"/>
        <v>70</v>
      </c>
      <c r="U24" s="14">
        <f t="shared" si="0"/>
        <v>4</v>
      </c>
      <c r="V24" s="59">
        <f t="shared" si="0"/>
        <v>58</v>
      </c>
    </row>
    <row r="25" spans="1:22" ht="12" customHeight="1" thickBot="1" x14ac:dyDescent="0.25">
      <c r="A25" s="9">
        <v>13</v>
      </c>
      <c r="B25" s="23" t="s">
        <v>243</v>
      </c>
      <c r="C25" s="1" t="s">
        <v>277</v>
      </c>
      <c r="D25" s="13"/>
      <c r="E25" s="14"/>
      <c r="F25" s="14"/>
      <c r="G25" s="14"/>
      <c r="H25" s="14" t="s">
        <v>22</v>
      </c>
      <c r="I25" s="14"/>
      <c r="J25" s="14"/>
      <c r="K25" s="17"/>
      <c r="L25" s="13">
        <v>2</v>
      </c>
      <c r="M25" s="14"/>
      <c r="N25" s="14">
        <v>2</v>
      </c>
      <c r="O25" s="14"/>
      <c r="P25" s="14">
        <f t="shared" si="2"/>
        <v>84</v>
      </c>
      <c r="Q25" s="14">
        <v>4</v>
      </c>
      <c r="R25" s="14">
        <v>44</v>
      </c>
      <c r="S25" s="17" t="s">
        <v>43</v>
      </c>
      <c r="T25" s="58">
        <f t="shared" si="0"/>
        <v>84</v>
      </c>
      <c r="U25" s="14">
        <f t="shared" si="0"/>
        <v>4</v>
      </c>
      <c r="V25" s="59">
        <f t="shared" si="0"/>
        <v>44</v>
      </c>
    </row>
    <row r="26" spans="1:22" ht="12" customHeight="1" thickBot="1" x14ac:dyDescent="0.25">
      <c r="A26" s="9">
        <v>14</v>
      </c>
      <c r="B26" s="23" t="s">
        <v>123</v>
      </c>
      <c r="C26" s="1" t="s">
        <v>278</v>
      </c>
      <c r="D26" s="13"/>
      <c r="E26" s="14"/>
      <c r="F26" s="14"/>
      <c r="G26" s="14"/>
      <c r="H26" s="14"/>
      <c r="I26" s="14"/>
      <c r="J26" s="14"/>
      <c r="K26" s="17"/>
      <c r="L26" s="13">
        <v>2</v>
      </c>
      <c r="M26" s="14"/>
      <c r="N26" s="143"/>
      <c r="O26" s="14"/>
      <c r="P26" s="14">
        <f t="shared" si="2"/>
        <v>56</v>
      </c>
      <c r="Q26" s="14">
        <v>2</v>
      </c>
      <c r="R26" s="14">
        <v>22</v>
      </c>
      <c r="S26" s="17" t="s">
        <v>43</v>
      </c>
      <c r="T26" s="58">
        <f t="shared" si="0"/>
        <v>56</v>
      </c>
      <c r="U26" s="14">
        <f t="shared" si="0"/>
        <v>2</v>
      </c>
      <c r="V26" s="59">
        <f t="shared" si="0"/>
        <v>22</v>
      </c>
    </row>
    <row r="27" spans="1:22" ht="12" customHeight="1" thickBot="1" x14ac:dyDescent="0.25">
      <c r="A27" s="9">
        <v>15</v>
      </c>
      <c r="B27" s="23" t="s">
        <v>134</v>
      </c>
      <c r="C27" s="1" t="s">
        <v>279</v>
      </c>
      <c r="D27" s="13"/>
      <c r="E27" s="14"/>
      <c r="F27" s="14"/>
      <c r="G27" s="14"/>
      <c r="H27" s="14"/>
      <c r="I27" s="14"/>
      <c r="J27" s="14"/>
      <c r="K27" s="17"/>
      <c r="L27" s="13"/>
      <c r="M27" s="14"/>
      <c r="N27" s="14"/>
      <c r="O27" s="14">
        <v>2</v>
      </c>
      <c r="P27" s="14">
        <f t="shared" si="2"/>
        <v>28</v>
      </c>
      <c r="Q27" s="14">
        <v>2</v>
      </c>
      <c r="R27" s="14">
        <v>22</v>
      </c>
      <c r="S27" s="17" t="s">
        <v>4</v>
      </c>
      <c r="T27" s="58">
        <f t="shared" si="0"/>
        <v>28</v>
      </c>
      <c r="U27" s="14">
        <f t="shared" si="0"/>
        <v>2</v>
      </c>
      <c r="V27" s="59">
        <f t="shared" si="0"/>
        <v>22</v>
      </c>
    </row>
    <row r="28" spans="1:22" ht="21.75" thickBot="1" x14ac:dyDescent="0.25">
      <c r="A28" s="9">
        <v>16</v>
      </c>
      <c r="B28" s="23" t="s">
        <v>214</v>
      </c>
      <c r="C28" s="1" t="s">
        <v>280</v>
      </c>
      <c r="D28" s="13"/>
      <c r="E28" s="14"/>
      <c r="F28" s="14"/>
      <c r="G28" s="14"/>
      <c r="H28" s="14"/>
      <c r="I28" s="14"/>
      <c r="J28" s="14"/>
      <c r="K28" s="17"/>
      <c r="L28" s="13"/>
      <c r="M28" s="14"/>
      <c r="N28" s="14"/>
      <c r="O28" s="14"/>
      <c r="P28" s="218">
        <v>60</v>
      </c>
      <c r="Q28" s="108">
        <v>4</v>
      </c>
      <c r="R28" s="14">
        <v>10</v>
      </c>
      <c r="S28" s="17" t="s">
        <v>3</v>
      </c>
      <c r="T28" s="58">
        <f t="shared" si="0"/>
        <v>60</v>
      </c>
      <c r="U28" s="14">
        <f t="shared" si="0"/>
        <v>4</v>
      </c>
      <c r="V28" s="59">
        <f t="shared" si="0"/>
        <v>10</v>
      </c>
    </row>
    <row r="29" spans="1:22" ht="12" customHeight="1" thickBot="1" x14ac:dyDescent="0.25">
      <c r="A29" s="9">
        <v>17</v>
      </c>
      <c r="B29" s="23" t="s">
        <v>105</v>
      </c>
      <c r="C29" s="1" t="s">
        <v>281</v>
      </c>
      <c r="D29" s="9"/>
      <c r="E29" s="109"/>
      <c r="F29" s="14"/>
      <c r="G29" s="14"/>
      <c r="H29" s="14"/>
      <c r="I29" s="108"/>
      <c r="J29" s="14"/>
      <c r="K29" s="17"/>
      <c r="L29" s="9"/>
      <c r="M29" s="109">
        <v>2</v>
      </c>
      <c r="N29" s="14"/>
      <c r="O29" s="14"/>
      <c r="P29" s="14">
        <f>(L29*2+SUM(M29:O29)*1)*14</f>
        <v>28</v>
      </c>
      <c r="Q29" s="108">
        <v>1</v>
      </c>
      <c r="R29" s="14"/>
      <c r="S29" s="17" t="s">
        <v>44</v>
      </c>
      <c r="T29" s="58">
        <f t="shared" ref="T29:V30" si="3">SUM(H29,P29)</f>
        <v>28</v>
      </c>
      <c r="U29" s="14">
        <f t="shared" si="3"/>
        <v>1</v>
      </c>
      <c r="V29" s="59">
        <f t="shared" si="3"/>
        <v>0</v>
      </c>
    </row>
    <row r="30" spans="1:22" ht="12" customHeight="1" thickBot="1" x14ac:dyDescent="0.25">
      <c r="A30" s="68" t="s">
        <v>7</v>
      </c>
      <c r="B30" s="93" t="s">
        <v>33</v>
      </c>
      <c r="C30" s="92" t="s">
        <v>7</v>
      </c>
      <c r="D30" s="51"/>
      <c r="E30" s="54"/>
      <c r="F30" s="52"/>
      <c r="G30" s="52"/>
      <c r="H30" s="54"/>
      <c r="I30" s="54"/>
      <c r="J30" s="52"/>
      <c r="K30" s="201"/>
      <c r="L30" s="107">
        <v>3</v>
      </c>
      <c r="M30" s="54"/>
      <c r="N30" s="54">
        <v>2</v>
      </c>
      <c r="O30" s="54"/>
      <c r="P30" s="14">
        <f>(L30*2+SUM(M30:O30)*1)*14</f>
        <v>112</v>
      </c>
      <c r="Q30" s="54">
        <v>5</v>
      </c>
      <c r="R30" s="14">
        <v>55</v>
      </c>
      <c r="S30" s="201"/>
      <c r="T30" s="58">
        <f t="shared" si="3"/>
        <v>112</v>
      </c>
      <c r="U30" s="54">
        <f t="shared" si="3"/>
        <v>5</v>
      </c>
      <c r="V30" s="59">
        <f t="shared" si="3"/>
        <v>55</v>
      </c>
    </row>
    <row r="31" spans="1:22" ht="12" customHeight="1" x14ac:dyDescent="0.2">
      <c r="A31" s="233" t="s">
        <v>19</v>
      </c>
      <c r="B31" s="222"/>
      <c r="C31" s="234"/>
      <c r="D31" s="45">
        <f t="shared" ref="D31:I31" si="4">SUM(D13:D30)</f>
        <v>12</v>
      </c>
      <c r="E31" s="47">
        <f t="shared" si="4"/>
        <v>4</v>
      </c>
      <c r="F31" s="47">
        <f t="shared" si="4"/>
        <v>10</v>
      </c>
      <c r="G31" s="47">
        <f t="shared" si="4"/>
        <v>0</v>
      </c>
      <c r="H31" s="227">
        <f t="shared" si="4"/>
        <v>532</v>
      </c>
      <c r="I31" s="227">
        <f t="shared" si="4"/>
        <v>30</v>
      </c>
      <c r="J31" s="240">
        <f>SUM(J13:J30)</f>
        <v>386</v>
      </c>
      <c r="K31" s="277" t="s">
        <v>182</v>
      </c>
      <c r="L31" s="45">
        <f>SUM(L13:L30)</f>
        <v>13</v>
      </c>
      <c r="M31" s="47">
        <f>SUM(M13:M30)</f>
        <v>2</v>
      </c>
      <c r="N31" s="47">
        <f>SUM(N13:N30)</f>
        <v>5</v>
      </c>
      <c r="O31" s="47">
        <v>6</v>
      </c>
      <c r="P31" s="227">
        <f>SUM(P13:P30)</f>
        <v>606</v>
      </c>
      <c r="Q31" s="276">
        <f>SUM(Q20:Q30)</f>
        <v>30</v>
      </c>
      <c r="R31" s="240">
        <f>SUM(R13:R30)-3</f>
        <v>296</v>
      </c>
      <c r="S31" s="279" t="s">
        <v>212</v>
      </c>
      <c r="T31" s="58">
        <f>SUM(T13:T30)</f>
        <v>1138</v>
      </c>
      <c r="U31" s="227">
        <f>SUM(U13:U30)</f>
        <v>60</v>
      </c>
      <c r="V31" s="269">
        <f>SUM(V13:V30)-6</f>
        <v>679</v>
      </c>
    </row>
    <row r="32" spans="1:22" ht="18.75" customHeight="1" thickBot="1" x14ac:dyDescent="0.25">
      <c r="A32" s="235"/>
      <c r="B32" s="236"/>
      <c r="C32" s="237"/>
      <c r="D32" s="274">
        <f>SUM(D31:G31)</f>
        <v>26</v>
      </c>
      <c r="E32" s="275"/>
      <c r="F32" s="275"/>
      <c r="G32" s="275"/>
      <c r="H32" s="273"/>
      <c r="I32" s="273"/>
      <c r="J32" s="239"/>
      <c r="K32" s="278"/>
      <c r="L32" s="274">
        <f>SUM(L31:O31)</f>
        <v>26</v>
      </c>
      <c r="M32" s="275"/>
      <c r="N32" s="275"/>
      <c r="O32" s="275"/>
      <c r="P32" s="273"/>
      <c r="Q32" s="273"/>
      <c r="R32" s="239"/>
      <c r="S32" s="280"/>
      <c r="T32" s="51">
        <f>ABS(T31/28)</f>
        <v>40.642857142857146</v>
      </c>
      <c r="U32" s="273"/>
      <c r="V32" s="270"/>
    </row>
    <row r="33" spans="1:22" ht="12" customHeight="1" thickBot="1" x14ac:dyDescent="0.25">
      <c r="A33" s="281" t="s">
        <v>33</v>
      </c>
      <c r="B33" s="282"/>
      <c r="C33" s="283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84"/>
      <c r="U33" s="284"/>
      <c r="V33" s="285"/>
    </row>
    <row r="34" spans="1:22" ht="12" customHeight="1" x14ac:dyDescent="0.2">
      <c r="A34" s="9">
        <v>18</v>
      </c>
      <c r="B34" s="23" t="s">
        <v>119</v>
      </c>
      <c r="C34" s="1" t="s">
        <v>282</v>
      </c>
      <c r="D34" s="58"/>
      <c r="E34" s="46"/>
      <c r="F34" s="46"/>
      <c r="G34" s="46"/>
      <c r="H34" s="46"/>
      <c r="I34" s="46"/>
      <c r="J34" s="46"/>
      <c r="K34" s="59"/>
      <c r="L34" s="58">
        <v>3</v>
      </c>
      <c r="M34" s="46"/>
      <c r="N34" s="46">
        <v>2</v>
      </c>
      <c r="O34" s="46"/>
      <c r="P34" s="14">
        <f t="shared" ref="P34:P35" si="5">(L34*2+SUM(M34:O34)*1)*14</f>
        <v>112</v>
      </c>
      <c r="Q34" s="46">
        <v>5</v>
      </c>
      <c r="R34" s="46">
        <v>55</v>
      </c>
      <c r="S34" s="59" t="s">
        <v>3</v>
      </c>
      <c r="T34" s="13">
        <f>SUM(H34,P34)</f>
        <v>112</v>
      </c>
      <c r="U34" s="14">
        <v>5</v>
      </c>
      <c r="V34" s="17">
        <f>R34</f>
        <v>55</v>
      </c>
    </row>
    <row r="35" spans="1:22" ht="32.25" thickBot="1" x14ac:dyDescent="0.25">
      <c r="A35" s="9">
        <v>19</v>
      </c>
      <c r="B35" s="23" t="s">
        <v>125</v>
      </c>
      <c r="C35" s="1" t="s">
        <v>283</v>
      </c>
      <c r="D35" s="107"/>
      <c r="E35" s="54"/>
      <c r="F35" s="54"/>
      <c r="G35" s="54"/>
      <c r="H35" s="54"/>
      <c r="I35" s="54"/>
      <c r="J35" s="54"/>
      <c r="K35" s="201"/>
      <c r="L35" s="107">
        <v>3</v>
      </c>
      <c r="M35" s="54"/>
      <c r="N35" s="54">
        <v>2</v>
      </c>
      <c r="O35" s="54"/>
      <c r="P35" s="14">
        <f t="shared" si="5"/>
        <v>112</v>
      </c>
      <c r="Q35" s="54">
        <v>5</v>
      </c>
      <c r="R35" s="54">
        <v>55</v>
      </c>
      <c r="S35" s="201" t="s">
        <v>3</v>
      </c>
      <c r="T35" s="13">
        <f>SUM(H35,P35)</f>
        <v>112</v>
      </c>
      <c r="U35" s="14">
        <v>5</v>
      </c>
      <c r="V35" s="17">
        <f>R35</f>
        <v>55</v>
      </c>
    </row>
    <row r="36" spans="1:22" ht="12" customHeight="1" thickBot="1" x14ac:dyDescent="0.25">
      <c r="A36" s="251" t="s">
        <v>9</v>
      </c>
      <c r="B36" s="252"/>
      <c r="C36" s="25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86"/>
      <c r="U36" s="286"/>
      <c r="V36" s="287"/>
    </row>
    <row r="37" spans="1:22" ht="12" customHeight="1" x14ac:dyDescent="0.2">
      <c r="A37" s="9">
        <v>20</v>
      </c>
      <c r="B37" s="23" t="s">
        <v>60</v>
      </c>
      <c r="C37" s="1" t="s">
        <v>284</v>
      </c>
      <c r="D37" s="58">
        <v>2</v>
      </c>
      <c r="E37" s="46">
        <v>2</v>
      </c>
      <c r="F37" s="46" t="s">
        <v>7</v>
      </c>
      <c r="G37" s="46" t="s">
        <v>7</v>
      </c>
      <c r="H37" s="46">
        <v>84</v>
      </c>
      <c r="I37" s="46">
        <v>5</v>
      </c>
      <c r="J37" s="46">
        <v>69</v>
      </c>
      <c r="K37" s="59" t="s">
        <v>43</v>
      </c>
      <c r="L37" s="58" t="s">
        <v>7</v>
      </c>
      <c r="M37" s="46" t="s">
        <v>7</v>
      </c>
      <c r="N37" s="46" t="s">
        <v>7</v>
      </c>
      <c r="O37" s="46" t="s">
        <v>7</v>
      </c>
      <c r="P37" s="46" t="s">
        <v>7</v>
      </c>
      <c r="Q37" s="46" t="s">
        <v>7</v>
      </c>
      <c r="R37" s="46" t="s">
        <v>7</v>
      </c>
      <c r="S37" s="59" t="s">
        <v>7</v>
      </c>
      <c r="T37" s="13">
        <f>SUM(H37,P37)</f>
        <v>84</v>
      </c>
      <c r="U37" s="46">
        <v>5</v>
      </c>
      <c r="V37" s="59"/>
    </row>
    <row r="38" spans="1:22" ht="12" customHeight="1" thickBot="1" x14ac:dyDescent="0.25">
      <c r="A38" s="9">
        <v>21</v>
      </c>
      <c r="B38" s="23" t="s">
        <v>61</v>
      </c>
      <c r="C38" s="1" t="s">
        <v>285</v>
      </c>
      <c r="D38" s="13" t="s">
        <v>7</v>
      </c>
      <c r="E38" s="14" t="s">
        <v>7</v>
      </c>
      <c r="F38" s="14" t="s">
        <v>7</v>
      </c>
      <c r="G38" s="14" t="s">
        <v>7</v>
      </c>
      <c r="H38" s="14" t="s">
        <v>7</v>
      </c>
      <c r="I38" s="14" t="s">
        <v>7</v>
      </c>
      <c r="J38" s="14" t="s">
        <v>7</v>
      </c>
      <c r="K38" s="17" t="s">
        <v>7</v>
      </c>
      <c r="L38" s="13">
        <v>2</v>
      </c>
      <c r="M38" s="14">
        <v>2</v>
      </c>
      <c r="N38" s="14" t="s">
        <v>7</v>
      </c>
      <c r="O38" s="14" t="s">
        <v>7</v>
      </c>
      <c r="P38" s="14">
        <f t="shared" ref="P38" si="6">(L38*2+SUM(M38:O38)*1)*14</f>
        <v>84</v>
      </c>
      <c r="Q38" s="14">
        <v>5</v>
      </c>
      <c r="R38" s="14">
        <v>69</v>
      </c>
      <c r="S38" s="17" t="s">
        <v>43</v>
      </c>
      <c r="T38" s="13">
        <f t="shared" ref="T38:T39" si="7">SUM(H38,P38)</f>
        <v>84</v>
      </c>
      <c r="U38" s="14">
        <v>5</v>
      </c>
      <c r="V38" s="17"/>
    </row>
    <row r="39" spans="1:22" ht="13.5" customHeight="1" thickBot="1" x14ac:dyDescent="0.25">
      <c r="A39" s="9">
        <v>22</v>
      </c>
      <c r="B39" s="23" t="s">
        <v>132</v>
      </c>
      <c r="C39" s="1" t="s">
        <v>284</v>
      </c>
      <c r="D39" s="107">
        <v>2</v>
      </c>
      <c r="E39" s="54">
        <v>2</v>
      </c>
      <c r="F39" s="54"/>
      <c r="G39" s="54"/>
      <c r="H39" s="46">
        <v>84</v>
      </c>
      <c r="I39" s="54">
        <v>4</v>
      </c>
      <c r="J39" s="54">
        <v>44</v>
      </c>
      <c r="K39" s="201" t="s">
        <v>3</v>
      </c>
      <c r="L39" s="107"/>
      <c r="M39" s="54"/>
      <c r="N39" s="54"/>
      <c r="O39" s="54"/>
      <c r="P39" s="54"/>
      <c r="Q39" s="54"/>
      <c r="R39" s="54"/>
      <c r="S39" s="201"/>
      <c r="T39" s="13">
        <f t="shared" si="7"/>
        <v>84</v>
      </c>
      <c r="U39" s="54">
        <f>SUM(I39,Q39)</f>
        <v>4</v>
      </c>
      <c r="V39" s="201"/>
    </row>
    <row r="40" spans="1:22" ht="66" customHeight="1" thickBot="1" x14ac:dyDescent="0.25">
      <c r="A40" s="288" t="s">
        <v>31</v>
      </c>
      <c r="B40" s="289"/>
      <c r="C40" s="289"/>
      <c r="D40" s="118" t="s">
        <v>26</v>
      </c>
      <c r="E40" s="118" t="s">
        <v>17</v>
      </c>
      <c r="F40" s="118" t="s">
        <v>13</v>
      </c>
      <c r="G40" s="119" t="s">
        <v>23</v>
      </c>
      <c r="H40" s="118" t="s">
        <v>16</v>
      </c>
      <c r="I40" s="118" t="s">
        <v>14</v>
      </c>
      <c r="J40" s="118" t="s">
        <v>15</v>
      </c>
      <c r="K40" s="118"/>
      <c r="L40" s="118" t="s">
        <v>26</v>
      </c>
      <c r="M40" s="118" t="s">
        <v>17</v>
      </c>
      <c r="N40" s="118" t="s">
        <v>13</v>
      </c>
      <c r="O40" s="119" t="s">
        <v>18</v>
      </c>
      <c r="P40" s="118" t="s">
        <v>25</v>
      </c>
      <c r="Q40" s="118" t="s">
        <v>14</v>
      </c>
      <c r="R40" s="118" t="s">
        <v>24</v>
      </c>
      <c r="S40" s="153"/>
      <c r="T40" s="120"/>
      <c r="U40" s="120"/>
      <c r="V40" s="121"/>
    </row>
    <row r="41" spans="1:22" ht="19.899999999999999" customHeight="1" thickBot="1" x14ac:dyDescent="0.25">
      <c r="A41" s="248"/>
      <c r="B41" s="249"/>
      <c r="C41" s="250"/>
      <c r="D41" s="186">
        <v>750</v>
      </c>
      <c r="E41" s="110"/>
      <c r="F41" s="110">
        <v>14</v>
      </c>
      <c r="G41" s="111">
        <f>SUM(D32)</f>
        <v>26</v>
      </c>
      <c r="H41" s="187">
        <f>ABS(F41*G41)</f>
        <v>364</v>
      </c>
      <c r="I41" s="110"/>
      <c r="J41" s="112">
        <v>386</v>
      </c>
      <c r="K41" s="113"/>
      <c r="L41" s="188">
        <v>750</v>
      </c>
      <c r="M41" s="110"/>
      <c r="N41" s="110">
        <v>14</v>
      </c>
      <c r="O41" s="111">
        <f>SUM(L32)</f>
        <v>26</v>
      </c>
      <c r="P41" s="187">
        <f>ABS(N41*O41)</f>
        <v>364</v>
      </c>
      <c r="Q41" s="110"/>
      <c r="R41" s="114">
        <v>296</v>
      </c>
      <c r="S41" s="154"/>
      <c r="T41" s="115"/>
      <c r="U41" s="116"/>
      <c r="V41" s="117"/>
    </row>
    <row r="42" spans="1:22" ht="12.75" x14ac:dyDescent="0.2">
      <c r="A42" s="130"/>
      <c r="B42" s="130"/>
      <c r="C42" s="130"/>
      <c r="D42" s="123"/>
      <c r="E42" s="124"/>
      <c r="F42" s="124"/>
      <c r="G42" s="123"/>
      <c r="H42" s="124"/>
      <c r="I42" s="124"/>
      <c r="J42" s="123"/>
      <c r="K42" s="123"/>
      <c r="L42" s="123"/>
      <c r="M42" s="124"/>
      <c r="N42" s="124"/>
      <c r="O42" s="123"/>
      <c r="P42" s="124"/>
      <c r="Q42" s="124"/>
      <c r="R42" s="123"/>
      <c r="T42" s="125"/>
      <c r="U42" s="125"/>
      <c r="V42" s="125"/>
    </row>
    <row r="43" spans="1:22" ht="13.5" customHeight="1" x14ac:dyDescent="0.2">
      <c r="B43" s="241" t="s">
        <v>345</v>
      </c>
      <c r="C43" s="241"/>
      <c r="D43" s="4"/>
      <c r="P43" s="268" t="s">
        <v>28</v>
      </c>
      <c r="Q43" s="268"/>
      <c r="R43" s="268"/>
      <c r="S43" s="268"/>
      <c r="T43" s="268"/>
      <c r="U43" s="268"/>
      <c r="V43" s="268"/>
    </row>
    <row r="44" spans="1:22" ht="12.75" x14ac:dyDescent="0.2">
      <c r="B44" s="241"/>
      <c r="C44" s="241"/>
      <c r="D44" s="4"/>
      <c r="P44" s="244" t="s">
        <v>207</v>
      </c>
      <c r="Q44" s="244"/>
      <c r="R44" s="244"/>
      <c r="S44" s="244"/>
      <c r="T44" s="244"/>
      <c r="U44" s="244"/>
      <c r="V44" s="244"/>
    </row>
    <row r="45" spans="1:22" ht="12.75" x14ac:dyDescent="0.2">
      <c r="P45" s="221"/>
      <c r="Q45" s="221"/>
      <c r="R45" s="221"/>
      <c r="S45" s="221"/>
      <c r="T45" s="221"/>
      <c r="U45" s="221"/>
      <c r="V45" s="221"/>
    </row>
  </sheetData>
  <mergeCells count="43">
    <mergeCell ref="B43:C43"/>
    <mergeCell ref="P43:V43"/>
    <mergeCell ref="B44:C44"/>
    <mergeCell ref="P44:V44"/>
    <mergeCell ref="P45:V45"/>
    <mergeCell ref="A41:C41"/>
    <mergeCell ref="R31:R32"/>
    <mergeCell ref="S31:S32"/>
    <mergeCell ref="U31:U32"/>
    <mergeCell ref="V31:V32"/>
    <mergeCell ref="D32:G32"/>
    <mergeCell ref="L32:O32"/>
    <mergeCell ref="A33:C33"/>
    <mergeCell ref="D33:V33"/>
    <mergeCell ref="A36:C36"/>
    <mergeCell ref="D36:V36"/>
    <mergeCell ref="A40:C40"/>
    <mergeCell ref="T10:V10"/>
    <mergeCell ref="A12:C12"/>
    <mergeCell ref="D12:V12"/>
    <mergeCell ref="A31:C32"/>
    <mergeCell ref="H31:H32"/>
    <mergeCell ref="I31:I32"/>
    <mergeCell ref="J31:J32"/>
    <mergeCell ref="K31:K32"/>
    <mergeCell ref="P31:P32"/>
    <mergeCell ref="Q31:Q32"/>
    <mergeCell ref="A10:A11"/>
    <mergeCell ref="B10:B11"/>
    <mergeCell ref="C10:C11"/>
    <mergeCell ref="D10:K10"/>
    <mergeCell ref="L10:S10"/>
    <mergeCell ref="A5:D5"/>
    <mergeCell ref="N5:V5"/>
    <mergeCell ref="A6:D6"/>
    <mergeCell ref="A7:V7"/>
    <mergeCell ref="B8:V8"/>
    <mergeCell ref="A4:D4"/>
    <mergeCell ref="A1:D1"/>
    <mergeCell ref="A2:D2"/>
    <mergeCell ref="N2:V2"/>
    <mergeCell ref="A3:D3"/>
    <mergeCell ref="N3:V3"/>
  </mergeCells>
  <pageMargins left="0.42" right="0.24" top="0.25" bottom="0.15" header="0.23622047244094491" footer="0.17"/>
  <pageSetup paperSize="9" scale="8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5"/>
  <sheetViews>
    <sheetView view="pageLayout" topLeftCell="A16" zoomScale="80" zoomScaleNormal="100" zoomScaleSheetLayoutView="115" zoomScalePageLayoutView="80" workbookViewId="0">
      <selection activeCell="P45" sqref="P45:V45"/>
    </sheetView>
  </sheetViews>
  <sheetFormatPr defaultColWidth="7.28515625" defaultRowHeight="13.5" customHeight="1" x14ac:dyDescent="0.2"/>
  <cols>
    <col min="1" max="1" width="3.7109375" customWidth="1"/>
    <col min="2" max="2" width="41.140625" customWidth="1"/>
    <col min="3" max="3" width="12.5703125" customWidth="1"/>
    <col min="4" max="6" width="4.140625" customWidth="1"/>
    <col min="7" max="7" width="3.7109375" customWidth="1"/>
    <col min="8" max="10" width="4.140625" customWidth="1"/>
    <col min="11" max="11" width="6.28515625" customWidth="1"/>
    <col min="12" max="18" width="4.140625" customWidth="1"/>
    <col min="19" max="19" width="9.5703125" customWidth="1"/>
    <col min="20" max="20" width="5.7109375" customWidth="1"/>
    <col min="21" max="22" width="4.140625" customWidth="1"/>
  </cols>
  <sheetData>
    <row r="1" spans="1:22" s="34" customFormat="1" ht="14.25" customHeight="1" x14ac:dyDescent="0.2">
      <c r="A1" s="219" t="s">
        <v>185</v>
      </c>
      <c r="B1" s="219"/>
      <c r="C1" s="219"/>
      <c r="D1" s="219"/>
      <c r="E1" s="210"/>
      <c r="F1" s="33"/>
      <c r="G1" s="33"/>
      <c r="H1" s="33"/>
      <c r="I1" s="33"/>
    </row>
    <row r="2" spans="1:22" s="34" customFormat="1" ht="14.25" customHeight="1" x14ac:dyDescent="0.2">
      <c r="A2" s="219" t="s">
        <v>38</v>
      </c>
      <c r="B2" s="219"/>
      <c r="C2" s="219"/>
      <c r="D2" s="219"/>
      <c r="E2" s="210"/>
      <c r="F2" s="33"/>
      <c r="G2" s="33"/>
      <c r="H2" s="33"/>
      <c r="I2" s="33"/>
      <c r="N2" s="219" t="s">
        <v>71</v>
      </c>
      <c r="O2" s="219"/>
      <c r="P2" s="219"/>
      <c r="Q2" s="219"/>
      <c r="R2" s="219"/>
      <c r="S2" s="219"/>
      <c r="T2" s="219"/>
      <c r="U2" s="219"/>
      <c r="V2" s="219"/>
    </row>
    <row r="3" spans="1:22" s="34" customFormat="1" ht="14.25" customHeight="1" x14ac:dyDescent="0.2">
      <c r="A3" s="221" t="s">
        <v>39</v>
      </c>
      <c r="B3" s="221"/>
      <c r="C3" s="221"/>
      <c r="D3" s="221"/>
      <c r="F3" s="33"/>
      <c r="G3" s="33"/>
      <c r="H3" s="33"/>
      <c r="I3" s="33"/>
      <c r="N3" s="221" t="s">
        <v>73</v>
      </c>
      <c r="O3" s="221"/>
      <c r="P3" s="221"/>
      <c r="Q3" s="221"/>
      <c r="R3" s="221"/>
      <c r="S3" s="221"/>
      <c r="T3" s="221"/>
      <c r="U3" s="221"/>
      <c r="V3" s="221"/>
    </row>
    <row r="4" spans="1:22" s="34" customFormat="1" ht="14.25" customHeight="1" x14ac:dyDescent="0.2">
      <c r="A4" s="221" t="s">
        <v>40</v>
      </c>
      <c r="B4" s="221"/>
      <c r="C4" s="221"/>
      <c r="D4" s="221"/>
      <c r="F4" s="33"/>
      <c r="G4" s="33"/>
      <c r="H4" s="33"/>
      <c r="I4" s="33"/>
    </row>
    <row r="5" spans="1:22" s="34" customFormat="1" ht="14.25" customHeight="1" x14ac:dyDescent="0.2">
      <c r="A5" s="221" t="s">
        <v>36</v>
      </c>
      <c r="B5" s="221"/>
      <c r="C5" s="221"/>
      <c r="D5" s="221"/>
      <c r="F5" s="211"/>
      <c r="G5" s="211"/>
      <c r="H5" s="211"/>
      <c r="I5" s="211"/>
      <c r="N5" s="221" t="s">
        <v>72</v>
      </c>
      <c r="O5" s="221"/>
      <c r="P5" s="221"/>
      <c r="Q5" s="221"/>
      <c r="R5" s="221"/>
      <c r="S5" s="221"/>
      <c r="T5" s="221"/>
      <c r="U5" s="221"/>
      <c r="V5" s="221"/>
    </row>
    <row r="6" spans="1:22" s="34" customFormat="1" ht="14.25" customHeight="1" x14ac:dyDescent="0.2">
      <c r="A6" s="221" t="s">
        <v>41</v>
      </c>
      <c r="B6" s="221"/>
      <c r="C6" s="221"/>
      <c r="D6" s="221"/>
    </row>
    <row r="7" spans="1:22" s="2" customFormat="1" ht="14.25" customHeight="1" x14ac:dyDescent="0.2">
      <c r="A7" s="264" t="s">
        <v>237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</row>
    <row r="8" spans="1:22" s="2" customFormat="1" ht="14.25" customHeight="1" thickBot="1" x14ac:dyDescent="0.25">
      <c r="A8" s="44"/>
      <c r="B8" s="264" t="s">
        <v>238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2" s="2" customFormat="1" ht="15" hidden="1" customHeight="1" thickBot="1" x14ac:dyDescent="0.25">
      <c r="A9" s="41"/>
    </row>
    <row r="10" spans="1:22" ht="22.5" customHeight="1" x14ac:dyDescent="0.2">
      <c r="A10" s="229" t="s">
        <v>11</v>
      </c>
      <c r="B10" s="222" t="s">
        <v>0</v>
      </c>
      <c r="C10" s="231" t="s">
        <v>1</v>
      </c>
      <c r="D10" s="226" t="s">
        <v>196</v>
      </c>
      <c r="E10" s="227"/>
      <c r="F10" s="227"/>
      <c r="G10" s="227"/>
      <c r="H10" s="227"/>
      <c r="I10" s="227"/>
      <c r="J10" s="227"/>
      <c r="K10" s="228"/>
      <c r="L10" s="262" t="s">
        <v>197</v>
      </c>
      <c r="M10" s="227"/>
      <c r="N10" s="227"/>
      <c r="O10" s="227"/>
      <c r="P10" s="227"/>
      <c r="Q10" s="227"/>
      <c r="R10" s="227"/>
      <c r="S10" s="263"/>
      <c r="T10" s="226" t="s">
        <v>2</v>
      </c>
      <c r="U10" s="227"/>
      <c r="V10" s="228"/>
    </row>
    <row r="11" spans="1:22" ht="24" customHeight="1" x14ac:dyDescent="0.2">
      <c r="A11" s="230"/>
      <c r="B11" s="223"/>
      <c r="C11" s="232"/>
      <c r="D11" s="9" t="s">
        <v>3</v>
      </c>
      <c r="E11" s="5" t="s">
        <v>29</v>
      </c>
      <c r="F11" s="5" t="s">
        <v>30</v>
      </c>
      <c r="G11" s="5" t="s">
        <v>4</v>
      </c>
      <c r="H11" s="5" t="s">
        <v>8</v>
      </c>
      <c r="I11" s="5" t="s">
        <v>5</v>
      </c>
      <c r="J11" s="5" t="s">
        <v>6</v>
      </c>
      <c r="K11" s="10" t="s">
        <v>20</v>
      </c>
      <c r="L11" s="11" t="s">
        <v>3</v>
      </c>
      <c r="M11" s="5" t="s">
        <v>29</v>
      </c>
      <c r="N11" s="5" t="s">
        <v>30</v>
      </c>
      <c r="O11" s="5" t="s">
        <v>4</v>
      </c>
      <c r="P11" s="5" t="s">
        <v>8</v>
      </c>
      <c r="Q11" s="5" t="s">
        <v>5</v>
      </c>
      <c r="R11" s="5" t="s">
        <v>6</v>
      </c>
      <c r="S11" s="12" t="s">
        <v>21</v>
      </c>
      <c r="T11" s="9" t="s">
        <v>8</v>
      </c>
      <c r="U11" s="5" t="s">
        <v>5</v>
      </c>
      <c r="V11" s="10" t="s">
        <v>6</v>
      </c>
    </row>
    <row r="12" spans="1:22" ht="12" customHeight="1" thickBot="1" x14ac:dyDescent="0.25">
      <c r="A12" s="259" t="s">
        <v>10</v>
      </c>
      <c r="B12" s="260"/>
      <c r="C12" s="261"/>
      <c r="D12" s="265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7"/>
    </row>
    <row r="13" spans="1:22" ht="12" customHeight="1" thickBot="1" x14ac:dyDescent="0.25">
      <c r="A13" s="9">
        <v>1</v>
      </c>
      <c r="B13" s="23" t="s">
        <v>192</v>
      </c>
      <c r="C13" s="1" t="s">
        <v>148</v>
      </c>
      <c r="D13" s="58">
        <v>2</v>
      </c>
      <c r="E13" s="46"/>
      <c r="F13" s="176">
        <v>2</v>
      </c>
      <c r="G13" s="46"/>
      <c r="H13" s="46">
        <v>112</v>
      </c>
      <c r="I13" s="46">
        <v>5</v>
      </c>
      <c r="J13" s="46">
        <v>69</v>
      </c>
      <c r="K13" s="59" t="s">
        <v>43</v>
      </c>
      <c r="L13" s="58"/>
      <c r="M13" s="46"/>
      <c r="N13" s="46"/>
      <c r="O13" s="46"/>
      <c r="P13" s="46"/>
      <c r="Q13" s="46"/>
      <c r="R13" s="14"/>
      <c r="S13" s="59"/>
      <c r="T13" s="58">
        <f t="shared" ref="T13:V28" si="0">SUM(H13,P13)</f>
        <v>112</v>
      </c>
      <c r="U13" s="46">
        <f t="shared" si="0"/>
        <v>5</v>
      </c>
      <c r="V13" s="59">
        <f t="shared" si="0"/>
        <v>69</v>
      </c>
    </row>
    <row r="14" spans="1:22" ht="12" customHeight="1" thickBot="1" x14ac:dyDescent="0.25">
      <c r="A14" s="9">
        <v>2</v>
      </c>
      <c r="B14" s="23" t="s">
        <v>107</v>
      </c>
      <c r="C14" s="1" t="s">
        <v>149</v>
      </c>
      <c r="D14" s="13">
        <v>2</v>
      </c>
      <c r="E14" s="14">
        <v>2</v>
      </c>
      <c r="F14" s="14"/>
      <c r="G14" s="14"/>
      <c r="H14" s="14">
        <f t="shared" ref="H14:H18" si="1">(D14*2+SUM(E14:G14)*1)*14</f>
        <v>84</v>
      </c>
      <c r="I14" s="14">
        <v>5</v>
      </c>
      <c r="J14" s="14">
        <v>69</v>
      </c>
      <c r="K14" s="17" t="s">
        <v>43</v>
      </c>
      <c r="L14" s="13"/>
      <c r="M14" s="14"/>
      <c r="N14" s="14"/>
      <c r="O14" s="14"/>
      <c r="P14" s="14"/>
      <c r="Q14" s="14"/>
      <c r="R14" s="14"/>
      <c r="S14" s="17"/>
      <c r="T14" s="58">
        <f t="shared" si="0"/>
        <v>84</v>
      </c>
      <c r="U14" s="14">
        <f t="shared" si="0"/>
        <v>5</v>
      </c>
      <c r="V14" s="59">
        <f t="shared" si="0"/>
        <v>69</v>
      </c>
    </row>
    <row r="15" spans="1:22" ht="12" customHeight="1" thickBot="1" x14ac:dyDescent="0.25">
      <c r="A15" s="9">
        <v>3</v>
      </c>
      <c r="B15" s="23" t="s">
        <v>108</v>
      </c>
      <c r="C15" s="1" t="s">
        <v>150</v>
      </c>
      <c r="D15" s="13">
        <v>2</v>
      </c>
      <c r="E15" s="14"/>
      <c r="F15" s="14">
        <v>2</v>
      </c>
      <c r="G15" s="14"/>
      <c r="H15" s="14">
        <f t="shared" si="1"/>
        <v>84</v>
      </c>
      <c r="I15" s="14">
        <v>5</v>
      </c>
      <c r="J15" s="14">
        <v>69</v>
      </c>
      <c r="K15" s="17" t="s">
        <v>43</v>
      </c>
      <c r="L15" s="13"/>
      <c r="M15" s="14"/>
      <c r="N15" s="14"/>
      <c r="O15" s="14"/>
      <c r="P15" s="14"/>
      <c r="Q15" s="14"/>
      <c r="R15" s="14"/>
      <c r="S15" s="17"/>
      <c r="T15" s="58">
        <f t="shared" si="0"/>
        <v>84</v>
      </c>
      <c r="U15" s="14">
        <f t="shared" si="0"/>
        <v>5</v>
      </c>
      <c r="V15" s="59">
        <f t="shared" si="0"/>
        <v>69</v>
      </c>
    </row>
    <row r="16" spans="1:22" thickBot="1" x14ac:dyDescent="0.25">
      <c r="A16" s="9">
        <v>4</v>
      </c>
      <c r="B16" s="23" t="s">
        <v>50</v>
      </c>
      <c r="C16" s="1" t="s">
        <v>151</v>
      </c>
      <c r="D16" s="13">
        <v>2</v>
      </c>
      <c r="E16" s="14"/>
      <c r="F16" s="14">
        <v>2</v>
      </c>
      <c r="G16" s="14"/>
      <c r="H16" s="14">
        <f t="shared" si="1"/>
        <v>84</v>
      </c>
      <c r="I16" s="14">
        <v>5</v>
      </c>
      <c r="J16" s="14">
        <v>69</v>
      </c>
      <c r="K16" s="17" t="s">
        <v>43</v>
      </c>
      <c r="L16" s="13"/>
      <c r="M16" s="14"/>
      <c r="N16" s="14"/>
      <c r="O16" s="14"/>
      <c r="P16" s="14"/>
      <c r="Q16" s="14"/>
      <c r="R16" s="14"/>
      <c r="S16" s="17"/>
      <c r="T16" s="58">
        <f t="shared" si="0"/>
        <v>84</v>
      </c>
      <c r="U16" s="14">
        <f t="shared" si="0"/>
        <v>5</v>
      </c>
      <c r="V16" s="59">
        <f t="shared" si="0"/>
        <v>69</v>
      </c>
    </row>
    <row r="17" spans="1:22" thickBot="1" x14ac:dyDescent="0.25">
      <c r="A17" s="9">
        <v>5</v>
      </c>
      <c r="B17" s="23" t="s">
        <v>121</v>
      </c>
      <c r="C17" s="1" t="s">
        <v>153</v>
      </c>
      <c r="D17" s="13">
        <v>2</v>
      </c>
      <c r="E17" s="14"/>
      <c r="F17" s="14">
        <v>2</v>
      </c>
      <c r="G17" s="14"/>
      <c r="H17" s="14">
        <f t="shared" si="1"/>
        <v>84</v>
      </c>
      <c r="I17" s="14">
        <v>4</v>
      </c>
      <c r="J17" s="14">
        <v>44</v>
      </c>
      <c r="K17" s="17" t="s">
        <v>43</v>
      </c>
      <c r="L17" s="13"/>
      <c r="M17" s="14"/>
      <c r="N17" s="14"/>
      <c r="O17" s="14"/>
      <c r="P17" s="14"/>
      <c r="Q17" s="14"/>
      <c r="R17" s="14"/>
      <c r="S17" s="17"/>
      <c r="T17" s="58">
        <f t="shared" si="0"/>
        <v>84</v>
      </c>
      <c r="U17" s="14">
        <f t="shared" si="0"/>
        <v>4</v>
      </c>
      <c r="V17" s="59">
        <f t="shared" si="0"/>
        <v>44</v>
      </c>
    </row>
    <row r="18" spans="1:22" ht="12" customHeight="1" thickBot="1" x14ac:dyDescent="0.25">
      <c r="A18" s="9">
        <v>6</v>
      </c>
      <c r="B18" s="23" t="s">
        <v>120</v>
      </c>
      <c r="C18" s="1" t="s">
        <v>152</v>
      </c>
      <c r="D18" s="13">
        <v>2</v>
      </c>
      <c r="E18" s="14"/>
      <c r="F18" s="14">
        <v>2</v>
      </c>
      <c r="G18" s="14"/>
      <c r="H18" s="14">
        <f t="shared" si="1"/>
        <v>84</v>
      </c>
      <c r="I18" s="14">
        <v>5</v>
      </c>
      <c r="J18" s="14">
        <v>69</v>
      </c>
      <c r="K18" s="17" t="s">
        <v>3</v>
      </c>
      <c r="L18" s="13"/>
      <c r="M18" s="14"/>
      <c r="N18" s="14"/>
      <c r="O18" s="14"/>
      <c r="P18" s="14"/>
      <c r="Q18" s="14"/>
      <c r="R18" s="14"/>
      <c r="S18" s="17"/>
      <c r="T18" s="58">
        <f t="shared" si="0"/>
        <v>84</v>
      </c>
      <c r="U18" s="14">
        <f t="shared" si="0"/>
        <v>5</v>
      </c>
      <c r="V18" s="59">
        <f t="shared" si="0"/>
        <v>69</v>
      </c>
    </row>
    <row r="19" spans="1:22" ht="12" customHeight="1" thickBot="1" x14ac:dyDescent="0.25">
      <c r="A19" s="9">
        <v>7</v>
      </c>
      <c r="B19" s="23" t="s">
        <v>105</v>
      </c>
      <c r="C19" s="1" t="s">
        <v>211</v>
      </c>
      <c r="D19" s="9"/>
      <c r="E19" s="109">
        <v>2</v>
      </c>
      <c r="F19" s="14"/>
      <c r="G19" s="14"/>
      <c r="H19" s="14">
        <f>(D19*2+SUM(E19:G19)*1)*14</f>
        <v>28</v>
      </c>
      <c r="I19" s="108">
        <v>1</v>
      </c>
      <c r="J19" s="14"/>
      <c r="K19" s="17" t="s">
        <v>44</v>
      </c>
      <c r="L19" s="9"/>
      <c r="M19" s="109"/>
      <c r="N19" s="14"/>
      <c r="O19" s="14"/>
      <c r="P19" s="14"/>
      <c r="Q19" s="108"/>
      <c r="R19" s="14"/>
      <c r="S19" s="17"/>
      <c r="T19" s="58">
        <f t="shared" si="0"/>
        <v>28</v>
      </c>
      <c r="U19" s="14">
        <f>SUM(I19,Q19)</f>
        <v>1</v>
      </c>
      <c r="V19" s="59">
        <f t="shared" si="0"/>
        <v>0</v>
      </c>
    </row>
    <row r="20" spans="1:22" ht="12" customHeight="1" thickBot="1" x14ac:dyDescent="0.25">
      <c r="A20" s="9">
        <v>8</v>
      </c>
      <c r="B20" s="23" t="s">
        <v>193</v>
      </c>
      <c r="C20" s="1" t="s">
        <v>210</v>
      </c>
      <c r="D20" s="58"/>
      <c r="E20" s="46"/>
      <c r="F20" s="149"/>
      <c r="G20" s="46"/>
      <c r="H20" s="46"/>
      <c r="I20" s="46"/>
      <c r="J20" s="46"/>
      <c r="K20" s="59"/>
      <c r="L20" s="58">
        <v>2</v>
      </c>
      <c r="M20" s="46"/>
      <c r="N20" s="46"/>
      <c r="O20" s="46"/>
      <c r="P20" s="46">
        <v>42</v>
      </c>
      <c r="Q20" s="46">
        <v>2</v>
      </c>
      <c r="R20" s="14">
        <v>22</v>
      </c>
      <c r="S20" s="59" t="s">
        <v>43</v>
      </c>
      <c r="T20" s="58">
        <f t="shared" si="0"/>
        <v>42</v>
      </c>
      <c r="U20" s="46">
        <f t="shared" si="0"/>
        <v>2</v>
      </c>
      <c r="V20" s="59">
        <f t="shared" si="0"/>
        <v>22</v>
      </c>
    </row>
    <row r="21" spans="1:22" ht="12" customHeight="1" thickBot="1" x14ac:dyDescent="0.25">
      <c r="A21" s="9">
        <v>9</v>
      </c>
      <c r="B21" s="23" t="s">
        <v>85</v>
      </c>
      <c r="C21" s="1" t="s">
        <v>154</v>
      </c>
      <c r="D21" s="136"/>
      <c r="E21" s="137"/>
      <c r="F21" s="160"/>
      <c r="G21" s="137"/>
      <c r="H21" s="137"/>
      <c r="I21" s="137"/>
      <c r="J21" s="137"/>
      <c r="K21" s="175"/>
      <c r="L21" s="136"/>
      <c r="M21" s="137"/>
      <c r="N21" s="137"/>
      <c r="O21" s="137">
        <v>2</v>
      </c>
      <c r="P21" s="137">
        <v>42</v>
      </c>
      <c r="Q21" s="137">
        <v>2</v>
      </c>
      <c r="R21" s="14">
        <v>22</v>
      </c>
      <c r="S21" s="175" t="s">
        <v>4</v>
      </c>
      <c r="T21" s="58">
        <f t="shared" si="0"/>
        <v>42</v>
      </c>
      <c r="U21" s="137">
        <v>2</v>
      </c>
      <c r="V21" s="59">
        <v>22</v>
      </c>
    </row>
    <row r="22" spans="1:22" ht="12" customHeight="1" thickBot="1" x14ac:dyDescent="0.25">
      <c r="A22" s="9">
        <v>10</v>
      </c>
      <c r="B22" s="23" t="s">
        <v>177</v>
      </c>
      <c r="C22" s="1" t="s">
        <v>155</v>
      </c>
      <c r="D22" s="13"/>
      <c r="E22" s="14"/>
      <c r="F22" s="14"/>
      <c r="G22" s="14"/>
      <c r="H22" s="14"/>
      <c r="I22" s="14"/>
      <c r="J22" s="14"/>
      <c r="K22" s="17"/>
      <c r="L22" s="13">
        <v>2</v>
      </c>
      <c r="M22" s="14"/>
      <c r="N22" s="14"/>
      <c r="O22" s="14"/>
      <c r="P22" s="14">
        <f t="shared" ref="P22:P27" si="2">(L22*2+SUM(M22:O22)*1)*14</f>
        <v>56</v>
      </c>
      <c r="Q22" s="14">
        <v>2</v>
      </c>
      <c r="R22" s="14">
        <v>22</v>
      </c>
      <c r="S22" s="17" t="s">
        <v>43</v>
      </c>
      <c r="T22" s="58">
        <f t="shared" si="0"/>
        <v>56</v>
      </c>
      <c r="U22" s="14">
        <f t="shared" si="0"/>
        <v>2</v>
      </c>
      <c r="V22" s="59">
        <f t="shared" si="0"/>
        <v>22</v>
      </c>
    </row>
    <row r="23" spans="1:22" ht="12" customHeight="1" thickBot="1" x14ac:dyDescent="0.25">
      <c r="A23" s="9">
        <v>11</v>
      </c>
      <c r="B23" s="23" t="s">
        <v>178</v>
      </c>
      <c r="C23" s="1" t="s">
        <v>156</v>
      </c>
      <c r="D23" s="13"/>
      <c r="E23" s="14"/>
      <c r="F23" s="14"/>
      <c r="G23" s="14"/>
      <c r="H23" s="14"/>
      <c r="I23" s="14"/>
      <c r="J23" s="14"/>
      <c r="K23" s="17"/>
      <c r="L23" s="13"/>
      <c r="M23" s="14"/>
      <c r="N23" s="14"/>
      <c r="O23" s="14">
        <v>2</v>
      </c>
      <c r="P23" s="14">
        <f t="shared" si="2"/>
        <v>28</v>
      </c>
      <c r="Q23" s="14">
        <v>2</v>
      </c>
      <c r="R23" s="14">
        <v>22</v>
      </c>
      <c r="S23" s="17" t="s">
        <v>4</v>
      </c>
      <c r="T23" s="58">
        <f t="shared" si="0"/>
        <v>28</v>
      </c>
      <c r="U23" s="14">
        <f t="shared" si="0"/>
        <v>2</v>
      </c>
      <c r="V23" s="59">
        <f t="shared" si="0"/>
        <v>22</v>
      </c>
    </row>
    <row r="24" spans="1:22" ht="12" customHeight="1" thickBot="1" x14ac:dyDescent="0.25">
      <c r="A24" s="9">
        <v>12</v>
      </c>
      <c r="B24" s="23" t="s">
        <v>122</v>
      </c>
      <c r="C24" s="1" t="s">
        <v>157</v>
      </c>
      <c r="D24" s="13"/>
      <c r="E24" s="14"/>
      <c r="F24" s="14"/>
      <c r="G24" s="14"/>
      <c r="H24" s="14"/>
      <c r="I24" s="14"/>
      <c r="J24" s="14"/>
      <c r="K24" s="17"/>
      <c r="L24" s="13">
        <v>2</v>
      </c>
      <c r="M24" s="14"/>
      <c r="N24" s="14">
        <v>1</v>
      </c>
      <c r="O24" s="14"/>
      <c r="P24" s="14">
        <f t="shared" si="2"/>
        <v>70</v>
      </c>
      <c r="Q24" s="14">
        <v>4</v>
      </c>
      <c r="R24" s="14">
        <v>58</v>
      </c>
      <c r="S24" s="17" t="s">
        <v>43</v>
      </c>
      <c r="T24" s="58">
        <f t="shared" si="0"/>
        <v>70</v>
      </c>
      <c r="U24" s="14">
        <f t="shared" si="0"/>
        <v>4</v>
      </c>
      <c r="V24" s="59">
        <f t="shared" si="0"/>
        <v>58</v>
      </c>
    </row>
    <row r="25" spans="1:22" ht="12" customHeight="1" thickBot="1" x14ac:dyDescent="0.25">
      <c r="A25" s="9">
        <v>13</v>
      </c>
      <c r="B25" s="23" t="s">
        <v>176</v>
      </c>
      <c r="C25" s="1" t="s">
        <v>158</v>
      </c>
      <c r="D25" s="13"/>
      <c r="E25" s="14"/>
      <c r="F25" s="14"/>
      <c r="G25" s="14"/>
      <c r="H25" s="14"/>
      <c r="I25" s="14"/>
      <c r="J25" s="14"/>
      <c r="K25" s="17"/>
      <c r="L25" s="13">
        <v>2</v>
      </c>
      <c r="M25" s="14"/>
      <c r="N25" s="14">
        <v>2</v>
      </c>
      <c r="O25" s="14"/>
      <c r="P25" s="14">
        <f t="shared" si="2"/>
        <v>84</v>
      </c>
      <c r="Q25" s="14">
        <v>4</v>
      </c>
      <c r="R25" s="14">
        <v>44</v>
      </c>
      <c r="S25" s="17" t="s">
        <v>43</v>
      </c>
      <c r="T25" s="58">
        <f t="shared" si="0"/>
        <v>84</v>
      </c>
      <c r="U25" s="14">
        <f t="shared" si="0"/>
        <v>4</v>
      </c>
      <c r="V25" s="59">
        <f t="shared" si="0"/>
        <v>44</v>
      </c>
    </row>
    <row r="26" spans="1:22" ht="12" customHeight="1" thickBot="1" x14ac:dyDescent="0.25">
      <c r="A26" s="9">
        <v>14</v>
      </c>
      <c r="B26" s="23" t="s">
        <v>123</v>
      </c>
      <c r="C26" s="1" t="s">
        <v>159</v>
      </c>
      <c r="D26" s="13"/>
      <c r="E26" s="14"/>
      <c r="F26" s="14"/>
      <c r="G26" s="14"/>
      <c r="H26" s="14"/>
      <c r="I26" s="14"/>
      <c r="J26" s="14"/>
      <c r="K26" s="17"/>
      <c r="L26" s="13">
        <v>2</v>
      </c>
      <c r="M26" s="14"/>
      <c r="N26" s="143"/>
      <c r="O26" s="14"/>
      <c r="P26" s="14">
        <f t="shared" si="2"/>
        <v>56</v>
      </c>
      <c r="Q26" s="14">
        <v>2</v>
      </c>
      <c r="R26" s="14">
        <v>22</v>
      </c>
      <c r="S26" s="17" t="s">
        <v>43</v>
      </c>
      <c r="T26" s="58">
        <f t="shared" si="0"/>
        <v>56</v>
      </c>
      <c r="U26" s="14">
        <f t="shared" si="0"/>
        <v>2</v>
      </c>
      <c r="V26" s="59">
        <f t="shared" si="0"/>
        <v>22</v>
      </c>
    </row>
    <row r="27" spans="1:22" ht="12" customHeight="1" thickBot="1" x14ac:dyDescent="0.25">
      <c r="A27" s="9">
        <v>15</v>
      </c>
      <c r="B27" s="23" t="s">
        <v>134</v>
      </c>
      <c r="C27" s="1" t="s">
        <v>160</v>
      </c>
      <c r="D27" s="13"/>
      <c r="E27" s="14"/>
      <c r="F27" s="14"/>
      <c r="G27" s="14"/>
      <c r="H27" s="14"/>
      <c r="I27" s="14"/>
      <c r="J27" s="14"/>
      <c r="K27" s="17"/>
      <c r="L27" s="13"/>
      <c r="M27" s="14"/>
      <c r="N27" s="14"/>
      <c r="O27" s="14">
        <v>2</v>
      </c>
      <c r="P27" s="14">
        <f t="shared" si="2"/>
        <v>28</v>
      </c>
      <c r="Q27" s="14">
        <v>2</v>
      </c>
      <c r="R27" s="14">
        <v>22</v>
      </c>
      <c r="S27" s="17" t="s">
        <v>4</v>
      </c>
      <c r="T27" s="58">
        <f t="shared" si="0"/>
        <v>28</v>
      </c>
      <c r="U27" s="14">
        <f t="shared" si="0"/>
        <v>2</v>
      </c>
      <c r="V27" s="59">
        <f t="shared" si="0"/>
        <v>22</v>
      </c>
    </row>
    <row r="28" spans="1:22" ht="21.75" thickBot="1" x14ac:dyDescent="0.25">
      <c r="A28" s="9">
        <v>16</v>
      </c>
      <c r="B28" s="23" t="s">
        <v>221</v>
      </c>
      <c r="C28" s="1" t="s">
        <v>175</v>
      </c>
      <c r="D28" s="13"/>
      <c r="E28" s="14"/>
      <c r="F28" s="14"/>
      <c r="G28" s="14"/>
      <c r="H28" s="14"/>
      <c r="I28" s="14"/>
      <c r="J28" s="14"/>
      <c r="K28" s="17"/>
      <c r="L28" s="13"/>
      <c r="M28" s="14"/>
      <c r="N28" s="14"/>
      <c r="O28" s="14"/>
      <c r="P28" s="14">
        <v>90</v>
      </c>
      <c r="Q28" s="108">
        <v>4</v>
      </c>
      <c r="R28" s="14">
        <v>10</v>
      </c>
      <c r="S28" s="17" t="s">
        <v>3</v>
      </c>
      <c r="T28" s="58">
        <f t="shared" si="0"/>
        <v>90</v>
      </c>
      <c r="U28" s="14">
        <f t="shared" si="0"/>
        <v>4</v>
      </c>
      <c r="V28" s="59">
        <f t="shared" si="0"/>
        <v>10</v>
      </c>
    </row>
    <row r="29" spans="1:22" ht="12" customHeight="1" thickBot="1" x14ac:dyDescent="0.25">
      <c r="A29" s="9">
        <v>17</v>
      </c>
      <c r="B29" s="23" t="s">
        <v>105</v>
      </c>
      <c r="C29" s="1" t="s">
        <v>161</v>
      </c>
      <c r="D29" s="9"/>
      <c r="E29" s="109"/>
      <c r="F29" s="14"/>
      <c r="G29" s="14"/>
      <c r="H29" s="14"/>
      <c r="I29" s="108"/>
      <c r="J29" s="14"/>
      <c r="K29" s="17"/>
      <c r="L29" s="9"/>
      <c r="M29" s="109">
        <v>2</v>
      </c>
      <c r="N29" s="14"/>
      <c r="O29" s="14"/>
      <c r="P29" s="14">
        <f>(L29*2+SUM(M29:O29)*1)*14</f>
        <v>28</v>
      </c>
      <c r="Q29" s="108">
        <v>1</v>
      </c>
      <c r="R29" s="14"/>
      <c r="S29" s="17" t="s">
        <v>44</v>
      </c>
      <c r="T29" s="58">
        <f t="shared" ref="T29:V30" si="3">SUM(H29,P29)</f>
        <v>28</v>
      </c>
      <c r="U29" s="14">
        <f t="shared" si="3"/>
        <v>1</v>
      </c>
      <c r="V29" s="59">
        <f t="shared" si="3"/>
        <v>0</v>
      </c>
    </row>
    <row r="30" spans="1:22" ht="12" customHeight="1" thickBot="1" x14ac:dyDescent="0.25">
      <c r="A30" s="68" t="s">
        <v>7</v>
      </c>
      <c r="B30" s="93" t="s">
        <v>33</v>
      </c>
      <c r="C30" s="92" t="s">
        <v>7</v>
      </c>
      <c r="D30" s="51"/>
      <c r="E30" s="54"/>
      <c r="F30" s="52"/>
      <c r="G30" s="52"/>
      <c r="H30" s="54"/>
      <c r="I30" s="54"/>
      <c r="J30" s="52"/>
      <c r="K30" s="201"/>
      <c r="L30" s="107">
        <v>3</v>
      </c>
      <c r="M30" s="54"/>
      <c r="N30" s="54">
        <v>2</v>
      </c>
      <c r="O30" s="54"/>
      <c r="P30" s="14">
        <f>(L30*2+SUM(M30:O30)*1)*14</f>
        <v>112</v>
      </c>
      <c r="Q30" s="54">
        <v>5</v>
      </c>
      <c r="R30" s="14">
        <v>55</v>
      </c>
      <c r="S30" s="201"/>
      <c r="T30" s="58">
        <f t="shared" si="3"/>
        <v>112</v>
      </c>
      <c r="U30" s="54">
        <f t="shared" si="3"/>
        <v>5</v>
      </c>
      <c r="V30" s="59">
        <f t="shared" si="3"/>
        <v>55</v>
      </c>
    </row>
    <row r="31" spans="1:22" ht="12" customHeight="1" x14ac:dyDescent="0.2">
      <c r="A31" s="233" t="s">
        <v>19</v>
      </c>
      <c r="B31" s="222"/>
      <c r="C31" s="234"/>
      <c r="D31" s="45">
        <f t="shared" ref="D31:I31" si="4">SUM(D13:D30)</f>
        <v>12</v>
      </c>
      <c r="E31" s="47">
        <f t="shared" si="4"/>
        <v>4</v>
      </c>
      <c r="F31" s="47">
        <f t="shared" si="4"/>
        <v>10</v>
      </c>
      <c r="G31" s="47">
        <f t="shared" si="4"/>
        <v>0</v>
      </c>
      <c r="H31" s="227">
        <f t="shared" si="4"/>
        <v>560</v>
      </c>
      <c r="I31" s="227">
        <f t="shared" si="4"/>
        <v>30</v>
      </c>
      <c r="J31" s="240">
        <f>SUM(J13:J30)-3</f>
        <v>386</v>
      </c>
      <c r="K31" s="277" t="s">
        <v>182</v>
      </c>
      <c r="L31" s="45">
        <f>SUM(L13:L30)</f>
        <v>13</v>
      </c>
      <c r="M31" s="47">
        <f>SUM(M13:M30)</f>
        <v>2</v>
      </c>
      <c r="N31" s="47">
        <f>SUM(N13:N30)</f>
        <v>5</v>
      </c>
      <c r="O31" s="47">
        <v>6</v>
      </c>
      <c r="P31" s="227">
        <f>SUM(P13:P30)</f>
        <v>636</v>
      </c>
      <c r="Q31" s="276">
        <f>SUM(Q20:Q30)</f>
        <v>30</v>
      </c>
      <c r="R31" s="240">
        <f>SUM(R13:R30)-3</f>
        <v>296</v>
      </c>
      <c r="S31" s="279" t="s">
        <v>212</v>
      </c>
      <c r="T31" s="58">
        <f>SUM(T13:T30)</f>
        <v>1196</v>
      </c>
      <c r="U31" s="227">
        <f>SUM(U13:U30)</f>
        <v>60</v>
      </c>
      <c r="V31" s="269">
        <f>SUM(V13:V30)-6</f>
        <v>682</v>
      </c>
    </row>
    <row r="32" spans="1:22" ht="18.75" customHeight="1" thickBot="1" x14ac:dyDescent="0.25">
      <c r="A32" s="235"/>
      <c r="B32" s="236"/>
      <c r="C32" s="237"/>
      <c r="D32" s="274">
        <f>SUM(D31:G31)</f>
        <v>26</v>
      </c>
      <c r="E32" s="275"/>
      <c r="F32" s="275"/>
      <c r="G32" s="275"/>
      <c r="H32" s="273"/>
      <c r="I32" s="273"/>
      <c r="J32" s="239"/>
      <c r="K32" s="278"/>
      <c r="L32" s="274">
        <f>SUM(L31:O31)</f>
        <v>26</v>
      </c>
      <c r="M32" s="275"/>
      <c r="N32" s="275"/>
      <c r="O32" s="275"/>
      <c r="P32" s="273"/>
      <c r="Q32" s="273"/>
      <c r="R32" s="239"/>
      <c r="S32" s="280"/>
      <c r="T32" s="51">
        <f>ABS(T31/28)</f>
        <v>42.714285714285715</v>
      </c>
      <c r="U32" s="273"/>
      <c r="V32" s="270"/>
    </row>
    <row r="33" spans="1:22" ht="12" customHeight="1" thickBot="1" x14ac:dyDescent="0.25">
      <c r="A33" s="281" t="s">
        <v>33</v>
      </c>
      <c r="B33" s="282"/>
      <c r="C33" s="283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84"/>
      <c r="U33" s="284"/>
      <c r="V33" s="285"/>
    </row>
    <row r="34" spans="1:22" ht="12" customHeight="1" x14ac:dyDescent="0.2">
      <c r="A34" s="9">
        <v>18</v>
      </c>
      <c r="B34" s="23" t="s">
        <v>119</v>
      </c>
      <c r="C34" s="1" t="s">
        <v>162</v>
      </c>
      <c r="D34" s="58"/>
      <c r="E34" s="46"/>
      <c r="F34" s="46"/>
      <c r="G34" s="46"/>
      <c r="H34" s="46"/>
      <c r="I34" s="46"/>
      <c r="J34" s="46"/>
      <c r="K34" s="59"/>
      <c r="L34" s="58">
        <v>3</v>
      </c>
      <c r="M34" s="46"/>
      <c r="N34" s="46">
        <v>2</v>
      </c>
      <c r="O34" s="46"/>
      <c r="P34" s="14">
        <f t="shared" ref="P34:P35" si="5">(L34*2+SUM(M34:O34)*1)*14</f>
        <v>112</v>
      </c>
      <c r="Q34" s="46">
        <v>5</v>
      </c>
      <c r="R34" s="46">
        <v>55</v>
      </c>
      <c r="S34" s="59" t="s">
        <v>3</v>
      </c>
      <c r="T34" s="13">
        <f>SUM(H34,P34)</f>
        <v>112</v>
      </c>
      <c r="U34" s="14">
        <v>5</v>
      </c>
      <c r="V34" s="17">
        <f>R34</f>
        <v>55</v>
      </c>
    </row>
    <row r="35" spans="1:22" ht="32.25" thickBot="1" x14ac:dyDescent="0.25">
      <c r="A35" s="9">
        <v>19</v>
      </c>
      <c r="B35" s="23" t="s">
        <v>125</v>
      </c>
      <c r="C35" s="1" t="s">
        <v>163</v>
      </c>
      <c r="D35" s="107"/>
      <c r="E35" s="54"/>
      <c r="F35" s="54"/>
      <c r="G35" s="54"/>
      <c r="H35" s="54"/>
      <c r="I35" s="54"/>
      <c r="J35" s="54"/>
      <c r="K35" s="201"/>
      <c r="L35" s="107">
        <v>3</v>
      </c>
      <c r="M35" s="54"/>
      <c r="N35" s="54">
        <v>2</v>
      </c>
      <c r="O35" s="54"/>
      <c r="P35" s="14">
        <f t="shared" si="5"/>
        <v>112</v>
      </c>
      <c r="Q35" s="54">
        <v>5</v>
      </c>
      <c r="R35" s="54">
        <v>55</v>
      </c>
      <c r="S35" s="201" t="s">
        <v>3</v>
      </c>
      <c r="T35" s="13">
        <f>SUM(H35,P35)</f>
        <v>112</v>
      </c>
      <c r="U35" s="14">
        <v>5</v>
      </c>
      <c r="V35" s="17">
        <f>R35</f>
        <v>55</v>
      </c>
    </row>
    <row r="36" spans="1:22" ht="12" customHeight="1" thickBot="1" x14ac:dyDescent="0.25">
      <c r="A36" s="251" t="s">
        <v>9</v>
      </c>
      <c r="B36" s="252"/>
      <c r="C36" s="25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86"/>
      <c r="U36" s="286"/>
      <c r="V36" s="287"/>
    </row>
    <row r="37" spans="1:22" ht="12" customHeight="1" x14ac:dyDescent="0.2">
      <c r="A37" s="5">
        <v>20</v>
      </c>
      <c r="B37" s="23" t="s">
        <v>60</v>
      </c>
      <c r="C37" s="102" t="s">
        <v>198</v>
      </c>
      <c r="D37" s="58">
        <v>2</v>
      </c>
      <c r="E37" s="46">
        <v>2</v>
      </c>
      <c r="F37" s="46" t="s">
        <v>7</v>
      </c>
      <c r="G37" s="46" t="s">
        <v>7</v>
      </c>
      <c r="H37" s="46">
        <v>84</v>
      </c>
      <c r="I37" s="46">
        <v>5</v>
      </c>
      <c r="J37" s="46">
        <v>69</v>
      </c>
      <c r="K37" s="59" t="s">
        <v>43</v>
      </c>
      <c r="L37" s="58" t="s">
        <v>7</v>
      </c>
      <c r="M37" s="46" t="s">
        <v>7</v>
      </c>
      <c r="N37" s="46" t="s">
        <v>7</v>
      </c>
      <c r="O37" s="46" t="s">
        <v>7</v>
      </c>
      <c r="P37" s="46" t="s">
        <v>7</v>
      </c>
      <c r="Q37" s="46" t="s">
        <v>7</v>
      </c>
      <c r="R37" s="46" t="s">
        <v>7</v>
      </c>
      <c r="S37" s="59" t="s">
        <v>7</v>
      </c>
      <c r="T37" s="13">
        <f>SUM(H37,P37)</f>
        <v>84</v>
      </c>
      <c r="U37" s="46">
        <v>5</v>
      </c>
      <c r="V37" s="59"/>
    </row>
    <row r="38" spans="1:22" ht="12" customHeight="1" thickBot="1" x14ac:dyDescent="0.25">
      <c r="A38" s="5">
        <v>21</v>
      </c>
      <c r="B38" s="23" t="s">
        <v>61</v>
      </c>
      <c r="C38" s="101" t="s">
        <v>199</v>
      </c>
      <c r="D38" s="13" t="s">
        <v>7</v>
      </c>
      <c r="E38" s="14" t="s">
        <v>7</v>
      </c>
      <c r="F38" s="14" t="s">
        <v>7</v>
      </c>
      <c r="G38" s="14" t="s">
        <v>7</v>
      </c>
      <c r="H38" s="14" t="s">
        <v>7</v>
      </c>
      <c r="I38" s="14" t="s">
        <v>7</v>
      </c>
      <c r="J38" s="14" t="s">
        <v>7</v>
      </c>
      <c r="K38" s="17" t="s">
        <v>7</v>
      </c>
      <c r="L38" s="13">
        <v>2</v>
      </c>
      <c r="M38" s="14">
        <v>2</v>
      </c>
      <c r="N38" s="14" t="s">
        <v>7</v>
      </c>
      <c r="O38" s="14" t="s">
        <v>7</v>
      </c>
      <c r="P38" s="14">
        <f t="shared" ref="P38" si="6">(L38*2+SUM(M38:O38)*1)*14</f>
        <v>84</v>
      </c>
      <c r="Q38" s="14">
        <v>5</v>
      </c>
      <c r="R38" s="14">
        <v>69</v>
      </c>
      <c r="S38" s="17" t="s">
        <v>43</v>
      </c>
      <c r="T38" s="13">
        <f t="shared" ref="T38:T39" si="7">SUM(H38,P38)</f>
        <v>84</v>
      </c>
      <c r="U38" s="14">
        <v>5</v>
      </c>
      <c r="V38" s="17"/>
    </row>
    <row r="39" spans="1:22" ht="13.5" customHeight="1" thickBot="1" x14ac:dyDescent="0.25">
      <c r="A39" s="5">
        <v>22</v>
      </c>
      <c r="B39" s="23" t="s">
        <v>132</v>
      </c>
      <c r="C39" s="103" t="s">
        <v>200</v>
      </c>
      <c r="D39" s="107">
        <v>2</v>
      </c>
      <c r="E39" s="54">
        <v>2</v>
      </c>
      <c r="F39" s="54"/>
      <c r="G39" s="54"/>
      <c r="H39" s="46">
        <v>84</v>
      </c>
      <c r="I39" s="54">
        <v>4</v>
      </c>
      <c r="J39" s="54">
        <v>44</v>
      </c>
      <c r="K39" s="201" t="s">
        <v>3</v>
      </c>
      <c r="L39" s="107"/>
      <c r="M39" s="54"/>
      <c r="N39" s="54"/>
      <c r="O39" s="54"/>
      <c r="P39" s="54"/>
      <c r="Q39" s="54"/>
      <c r="R39" s="54"/>
      <c r="S39" s="201"/>
      <c r="T39" s="13">
        <f t="shared" si="7"/>
        <v>84</v>
      </c>
      <c r="U39" s="54">
        <f>SUM(I39,Q39)</f>
        <v>4</v>
      </c>
      <c r="V39" s="201"/>
    </row>
    <row r="40" spans="1:22" ht="66" customHeight="1" thickBot="1" x14ac:dyDescent="0.25">
      <c r="A40" s="288" t="s">
        <v>31</v>
      </c>
      <c r="B40" s="289"/>
      <c r="C40" s="289"/>
      <c r="D40" s="118" t="s">
        <v>26</v>
      </c>
      <c r="E40" s="118" t="s">
        <v>17</v>
      </c>
      <c r="F40" s="118" t="s">
        <v>13</v>
      </c>
      <c r="G40" s="119" t="s">
        <v>23</v>
      </c>
      <c r="H40" s="118" t="s">
        <v>16</v>
      </c>
      <c r="I40" s="118" t="s">
        <v>14</v>
      </c>
      <c r="J40" s="118" t="s">
        <v>15</v>
      </c>
      <c r="K40" s="118"/>
      <c r="L40" s="118" t="s">
        <v>26</v>
      </c>
      <c r="M40" s="118" t="s">
        <v>17</v>
      </c>
      <c r="N40" s="118" t="s">
        <v>13</v>
      </c>
      <c r="O40" s="119" t="s">
        <v>18</v>
      </c>
      <c r="P40" s="118" t="s">
        <v>25</v>
      </c>
      <c r="Q40" s="118" t="s">
        <v>14</v>
      </c>
      <c r="R40" s="118" t="s">
        <v>24</v>
      </c>
      <c r="S40" s="153"/>
      <c r="T40" s="120"/>
      <c r="U40" s="120"/>
      <c r="V40" s="121"/>
    </row>
    <row r="41" spans="1:22" ht="19.899999999999999" customHeight="1" thickBot="1" x14ac:dyDescent="0.25">
      <c r="A41" s="248"/>
      <c r="B41" s="249"/>
      <c r="C41" s="250"/>
      <c r="D41" s="186">
        <v>750</v>
      </c>
      <c r="E41" s="110"/>
      <c r="F41" s="110">
        <v>14</v>
      </c>
      <c r="G41" s="111">
        <f>SUM(D32)</f>
        <v>26</v>
      </c>
      <c r="H41" s="187">
        <f>ABS(F41*G41)</f>
        <v>364</v>
      </c>
      <c r="I41" s="110"/>
      <c r="J41" s="112">
        <v>386</v>
      </c>
      <c r="K41" s="113"/>
      <c r="L41" s="188">
        <v>750</v>
      </c>
      <c r="M41" s="110"/>
      <c r="N41" s="110">
        <v>14</v>
      </c>
      <c r="O41" s="111">
        <f>SUM(L32)</f>
        <v>26</v>
      </c>
      <c r="P41" s="187">
        <f>ABS(N41*O41)</f>
        <v>364</v>
      </c>
      <c r="Q41" s="110"/>
      <c r="R41" s="114">
        <v>296</v>
      </c>
      <c r="S41" s="154"/>
      <c r="T41" s="115"/>
      <c r="U41" s="116"/>
      <c r="V41" s="117"/>
    </row>
    <row r="42" spans="1:22" ht="12.75" x14ac:dyDescent="0.2">
      <c r="A42" s="130"/>
      <c r="B42" s="130"/>
      <c r="C42" s="130"/>
      <c r="D42" s="123"/>
      <c r="E42" s="124"/>
      <c r="F42" s="124"/>
      <c r="G42" s="123"/>
      <c r="H42" s="124"/>
      <c r="I42" s="124"/>
      <c r="J42" s="123"/>
      <c r="K42" s="123"/>
      <c r="L42" s="123"/>
      <c r="M42" s="124"/>
      <c r="N42" s="124"/>
      <c r="O42" s="123"/>
      <c r="P42" s="124"/>
      <c r="Q42" s="124"/>
      <c r="R42" s="123"/>
      <c r="T42" s="125"/>
      <c r="U42" s="125"/>
      <c r="V42" s="125"/>
    </row>
    <row r="43" spans="1:22" ht="13.5" customHeight="1" x14ac:dyDescent="0.2">
      <c r="B43" s="241"/>
      <c r="C43" s="241"/>
      <c r="D43" s="4"/>
      <c r="P43" s="268" t="s">
        <v>28</v>
      </c>
      <c r="Q43" s="268"/>
      <c r="R43" s="268"/>
      <c r="S43" s="268"/>
      <c r="T43" s="268"/>
      <c r="U43" s="268"/>
      <c r="V43" s="268"/>
    </row>
    <row r="44" spans="1:22" ht="12.75" x14ac:dyDescent="0.2">
      <c r="B44" s="241"/>
      <c r="C44" s="241"/>
      <c r="D44" s="4"/>
      <c r="P44" s="244" t="s">
        <v>207</v>
      </c>
      <c r="Q44" s="244"/>
      <c r="R44" s="244"/>
      <c r="S44" s="244"/>
      <c r="T44" s="244"/>
      <c r="U44" s="244"/>
      <c r="V44" s="244"/>
    </row>
    <row r="45" spans="1:22" ht="12.75" x14ac:dyDescent="0.2">
      <c r="P45" s="221" t="s">
        <v>240</v>
      </c>
      <c r="Q45" s="221"/>
      <c r="R45" s="221"/>
      <c r="S45" s="221"/>
      <c r="T45" s="221"/>
      <c r="U45" s="221"/>
      <c r="V45" s="221"/>
    </row>
  </sheetData>
  <mergeCells count="43">
    <mergeCell ref="B43:C43"/>
    <mergeCell ref="P43:V43"/>
    <mergeCell ref="B44:C44"/>
    <mergeCell ref="P44:V44"/>
    <mergeCell ref="P45:V45"/>
    <mergeCell ref="A41:C41"/>
    <mergeCell ref="R31:R32"/>
    <mergeCell ref="S31:S32"/>
    <mergeCell ref="U31:U32"/>
    <mergeCell ref="V31:V32"/>
    <mergeCell ref="D32:G32"/>
    <mergeCell ref="L32:O32"/>
    <mergeCell ref="A33:C33"/>
    <mergeCell ref="D33:V33"/>
    <mergeCell ref="A36:C36"/>
    <mergeCell ref="D36:V36"/>
    <mergeCell ref="A40:C40"/>
    <mergeCell ref="T10:V10"/>
    <mergeCell ref="A12:C12"/>
    <mergeCell ref="D12:V12"/>
    <mergeCell ref="A31:C32"/>
    <mergeCell ref="H31:H32"/>
    <mergeCell ref="I31:I32"/>
    <mergeCell ref="J31:J32"/>
    <mergeCell ref="K31:K32"/>
    <mergeCell ref="P31:P32"/>
    <mergeCell ref="Q31:Q32"/>
    <mergeCell ref="A10:A11"/>
    <mergeCell ref="B10:B11"/>
    <mergeCell ref="C10:C11"/>
    <mergeCell ref="D10:K10"/>
    <mergeCell ref="L10:S10"/>
    <mergeCell ref="A5:D5"/>
    <mergeCell ref="N5:V5"/>
    <mergeCell ref="A6:D6"/>
    <mergeCell ref="A7:V7"/>
    <mergeCell ref="B8:V8"/>
    <mergeCell ref="A4:D4"/>
    <mergeCell ref="A1:D1"/>
    <mergeCell ref="A2:D2"/>
    <mergeCell ref="N2:V2"/>
    <mergeCell ref="A3:D3"/>
    <mergeCell ref="N3:V3"/>
  </mergeCells>
  <pageMargins left="0.42" right="0.24" top="0.25" bottom="0.15" header="0.23622047244094491" footer="0.17"/>
  <pageSetup paperSize="9" scale="86" orientation="landscape" verticalDpi="598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2"/>
  <sheetViews>
    <sheetView tabSelected="1" view="pageLayout" topLeftCell="A28" zoomScale="130" zoomScaleNormal="100" zoomScaleSheetLayoutView="115" zoomScalePageLayoutView="130" workbookViewId="0">
      <selection activeCell="B35" sqref="B35"/>
    </sheetView>
  </sheetViews>
  <sheetFormatPr defaultColWidth="7.28515625" defaultRowHeight="13.5" customHeight="1" x14ac:dyDescent="0.2"/>
  <cols>
    <col min="1" max="1" width="3.7109375" customWidth="1"/>
    <col min="2" max="2" width="45.28515625" customWidth="1"/>
    <col min="3" max="3" width="14.28515625" customWidth="1"/>
    <col min="4" max="6" width="4.140625" customWidth="1"/>
    <col min="7" max="7" width="3.7109375" customWidth="1"/>
    <col min="8" max="10" width="4.140625" customWidth="1"/>
    <col min="11" max="11" width="6.7109375" customWidth="1"/>
    <col min="12" max="18" width="4.140625" customWidth="1"/>
    <col min="19" max="19" width="6.7109375" customWidth="1"/>
    <col min="20" max="20" width="6.140625" customWidth="1"/>
    <col min="21" max="21" width="5" customWidth="1"/>
    <col min="22" max="22" width="4.140625" customWidth="1"/>
  </cols>
  <sheetData>
    <row r="1" spans="1:22" s="34" customFormat="1" ht="14.25" customHeight="1" x14ac:dyDescent="0.2">
      <c r="A1" s="219" t="s">
        <v>185</v>
      </c>
      <c r="B1" s="220"/>
      <c r="C1" s="220"/>
      <c r="D1" s="220"/>
      <c r="E1" s="39"/>
      <c r="F1" s="33"/>
      <c r="G1" s="33"/>
      <c r="H1" s="33"/>
      <c r="I1" s="33"/>
    </row>
    <row r="2" spans="1:22" s="34" customFormat="1" ht="14.25" customHeight="1" x14ac:dyDescent="0.2">
      <c r="A2" s="220" t="s">
        <v>38</v>
      </c>
      <c r="B2" s="220"/>
      <c r="C2" s="220"/>
      <c r="D2" s="220"/>
      <c r="E2" s="39"/>
      <c r="F2" s="33"/>
      <c r="G2" s="33"/>
      <c r="H2" s="33"/>
      <c r="I2" s="33"/>
      <c r="N2" s="219" t="s">
        <v>71</v>
      </c>
      <c r="O2" s="219"/>
      <c r="P2" s="219"/>
      <c r="Q2" s="219"/>
      <c r="R2" s="219"/>
      <c r="S2" s="219"/>
      <c r="T2" s="219"/>
      <c r="U2" s="219"/>
      <c r="V2" s="219"/>
    </row>
    <row r="3" spans="1:22" s="36" customFormat="1" ht="14.25" customHeight="1" x14ac:dyDescent="0.2">
      <c r="A3" s="221" t="s">
        <v>39</v>
      </c>
      <c r="B3" s="224"/>
      <c r="C3" s="224"/>
      <c r="D3" s="224"/>
      <c r="E3" s="40"/>
      <c r="F3" s="33"/>
      <c r="G3" s="33"/>
      <c r="H3" s="33"/>
      <c r="I3" s="33"/>
      <c r="J3" s="34"/>
      <c r="K3" s="34"/>
      <c r="L3" s="34"/>
      <c r="M3" s="34"/>
      <c r="N3" s="225" t="s">
        <v>73</v>
      </c>
      <c r="O3" s="225"/>
      <c r="P3" s="225"/>
      <c r="Q3" s="225"/>
      <c r="R3" s="225"/>
      <c r="S3" s="225"/>
      <c r="T3" s="225"/>
      <c r="U3" s="225"/>
      <c r="V3" s="225"/>
    </row>
    <row r="4" spans="1:22" s="36" customFormat="1" ht="14.25" customHeight="1" x14ac:dyDescent="0.2">
      <c r="A4" s="221" t="s">
        <v>40</v>
      </c>
      <c r="B4" s="224"/>
      <c r="C4" s="224"/>
      <c r="D4" s="224"/>
      <c r="E4" s="40"/>
      <c r="F4" s="33"/>
      <c r="G4" s="33"/>
      <c r="H4" s="33"/>
      <c r="I4" s="33"/>
      <c r="J4" s="34"/>
      <c r="K4" s="34"/>
      <c r="L4" s="34"/>
      <c r="M4" s="34"/>
      <c r="N4" s="34"/>
      <c r="O4" s="35"/>
      <c r="P4" s="35"/>
      <c r="Q4" s="35"/>
      <c r="R4" s="35"/>
      <c r="S4" s="35"/>
      <c r="T4" s="35"/>
      <c r="U4" s="34"/>
      <c r="V4" s="34"/>
    </row>
    <row r="5" spans="1:22" s="38" customFormat="1" ht="14.25" customHeight="1" x14ac:dyDescent="0.2">
      <c r="A5" s="224" t="s">
        <v>36</v>
      </c>
      <c r="B5" s="224"/>
      <c r="C5" s="224"/>
      <c r="D5" s="224"/>
      <c r="E5" s="40"/>
      <c r="F5" s="37"/>
      <c r="G5" s="37"/>
      <c r="H5" s="37"/>
      <c r="I5" s="37"/>
      <c r="N5" s="225" t="s">
        <v>72</v>
      </c>
      <c r="O5" s="225"/>
      <c r="P5" s="225"/>
      <c r="Q5" s="225"/>
      <c r="R5" s="225"/>
      <c r="S5" s="225"/>
      <c r="T5" s="225"/>
      <c r="U5" s="225"/>
      <c r="V5" s="225"/>
    </row>
    <row r="6" spans="1:22" s="36" customFormat="1" ht="14.25" customHeight="1" x14ac:dyDescent="0.2">
      <c r="A6" s="225" t="s">
        <v>41</v>
      </c>
      <c r="B6" s="225"/>
      <c r="C6" s="225"/>
      <c r="D6" s="225"/>
      <c r="E6" s="35"/>
      <c r="F6" s="35"/>
      <c r="G6" s="35"/>
      <c r="H6" s="35"/>
      <c r="I6" s="35"/>
    </row>
    <row r="7" spans="1:22" s="2" customFormat="1" ht="14.25" customHeight="1" x14ac:dyDescent="0.2">
      <c r="A7" s="264" t="s">
        <v>245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</row>
    <row r="8" spans="1:22" s="2" customFormat="1" ht="14.25" customHeight="1" thickBot="1" x14ac:dyDescent="0.25">
      <c r="A8" s="44"/>
      <c r="B8" s="264" t="s">
        <v>239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2" ht="32.450000000000003" customHeight="1" x14ac:dyDescent="0.2">
      <c r="A9" s="229" t="s">
        <v>11</v>
      </c>
      <c r="B9" s="222" t="s">
        <v>0</v>
      </c>
      <c r="C9" s="231" t="s">
        <v>1</v>
      </c>
      <c r="D9" s="226" t="s">
        <v>56</v>
      </c>
      <c r="E9" s="227"/>
      <c r="F9" s="227"/>
      <c r="G9" s="227"/>
      <c r="H9" s="227"/>
      <c r="I9" s="227"/>
      <c r="J9" s="227"/>
      <c r="K9" s="228"/>
      <c r="L9" s="226" t="s">
        <v>57</v>
      </c>
      <c r="M9" s="227"/>
      <c r="N9" s="227"/>
      <c r="O9" s="227"/>
      <c r="P9" s="227"/>
      <c r="Q9" s="227"/>
      <c r="R9" s="227"/>
      <c r="S9" s="228"/>
      <c r="T9" s="226" t="s">
        <v>2</v>
      </c>
      <c r="U9" s="227"/>
      <c r="V9" s="228"/>
    </row>
    <row r="10" spans="1:22" ht="21.4" customHeight="1" thickBot="1" x14ac:dyDescent="0.25">
      <c r="A10" s="230"/>
      <c r="B10" s="223"/>
      <c r="C10" s="232"/>
      <c r="D10" s="68" t="s">
        <v>3</v>
      </c>
      <c r="E10" s="69" t="s">
        <v>29</v>
      </c>
      <c r="F10" s="69" t="s">
        <v>30</v>
      </c>
      <c r="G10" s="69" t="s">
        <v>4</v>
      </c>
      <c r="H10" s="69" t="s">
        <v>8</v>
      </c>
      <c r="I10" s="69" t="s">
        <v>5</v>
      </c>
      <c r="J10" s="69" t="s">
        <v>6</v>
      </c>
      <c r="K10" s="57" t="s">
        <v>20</v>
      </c>
      <c r="L10" s="90" t="s">
        <v>3</v>
      </c>
      <c r="M10" s="69" t="s">
        <v>29</v>
      </c>
      <c r="N10" s="69" t="s">
        <v>30</v>
      </c>
      <c r="O10" s="69" t="s">
        <v>4</v>
      </c>
      <c r="P10" s="69" t="s">
        <v>8</v>
      </c>
      <c r="Q10" s="69" t="s">
        <v>5</v>
      </c>
      <c r="R10" s="69" t="s">
        <v>6</v>
      </c>
      <c r="S10" s="91" t="s">
        <v>21</v>
      </c>
      <c r="T10" s="68" t="s">
        <v>8</v>
      </c>
      <c r="U10" s="69" t="s">
        <v>5</v>
      </c>
      <c r="V10" s="57" t="s">
        <v>6</v>
      </c>
    </row>
    <row r="11" spans="1:22" ht="12" customHeight="1" x14ac:dyDescent="0.2">
      <c r="A11" s="9">
        <v>1</v>
      </c>
      <c r="B11" s="23" t="s">
        <v>179</v>
      </c>
      <c r="C11" s="1" t="s">
        <v>286</v>
      </c>
      <c r="D11" s="58">
        <v>2</v>
      </c>
      <c r="E11" s="46"/>
      <c r="F11" s="46">
        <v>2</v>
      </c>
      <c r="G11" s="46"/>
      <c r="H11" s="46">
        <f>(D11*2+SUM(E11:G11)*1)*14</f>
        <v>84</v>
      </c>
      <c r="I11" s="46">
        <v>4</v>
      </c>
      <c r="J11" s="46">
        <v>44</v>
      </c>
      <c r="K11" s="59" t="s">
        <v>43</v>
      </c>
      <c r="L11" s="198"/>
      <c r="M11" s="46"/>
      <c r="N11" s="46"/>
      <c r="O11" s="46"/>
      <c r="P11" s="46"/>
      <c r="Q11" s="46"/>
      <c r="R11" s="46"/>
      <c r="S11" s="59"/>
      <c r="T11" s="138">
        <f t="shared" ref="T11:T24" si="0">SUM(H11,P11)</f>
        <v>84</v>
      </c>
      <c r="U11" s="14">
        <f>Q11+I11</f>
        <v>4</v>
      </c>
      <c r="V11" s="17">
        <f t="shared" ref="V11:V25" si="1">SUM(J11,R11)</f>
        <v>44</v>
      </c>
    </row>
    <row r="12" spans="1:22" ht="12" customHeight="1" x14ac:dyDescent="0.2">
      <c r="A12" s="9">
        <v>2</v>
      </c>
      <c r="B12" s="23" t="s">
        <v>109</v>
      </c>
      <c r="C12" s="1" t="s">
        <v>287</v>
      </c>
      <c r="D12" s="13">
        <v>2</v>
      </c>
      <c r="E12" s="14"/>
      <c r="F12" s="14">
        <v>2</v>
      </c>
      <c r="G12" s="14"/>
      <c r="H12" s="14">
        <f>(D12*2+SUM(E12:G12)*1)*14</f>
        <v>84</v>
      </c>
      <c r="I12" s="14">
        <v>5</v>
      </c>
      <c r="J12" s="14">
        <v>69</v>
      </c>
      <c r="K12" s="17" t="s">
        <v>43</v>
      </c>
      <c r="L12" s="138"/>
      <c r="M12" s="14"/>
      <c r="N12" s="14"/>
      <c r="O12" s="14"/>
      <c r="P12" s="14"/>
      <c r="Q12" s="14"/>
      <c r="R12" s="14"/>
      <c r="S12" s="17"/>
      <c r="T12" s="138">
        <f t="shared" si="0"/>
        <v>84</v>
      </c>
      <c r="U12" s="14">
        <f t="shared" ref="U12:U25" si="2">Q12+I12</f>
        <v>5</v>
      </c>
      <c r="V12" s="17">
        <f t="shared" si="1"/>
        <v>69</v>
      </c>
    </row>
    <row r="13" spans="1:22" ht="11.65" customHeight="1" x14ac:dyDescent="0.2">
      <c r="A13" s="9">
        <v>3</v>
      </c>
      <c r="B13" s="23" t="s">
        <v>194</v>
      </c>
      <c r="C13" s="1" t="s">
        <v>288</v>
      </c>
      <c r="D13" s="13">
        <v>3</v>
      </c>
      <c r="E13" s="14"/>
      <c r="F13" s="14">
        <v>3</v>
      </c>
      <c r="G13" s="14"/>
      <c r="H13" s="14">
        <v>168</v>
      </c>
      <c r="I13" s="14">
        <v>7</v>
      </c>
      <c r="J13" s="14">
        <v>91</v>
      </c>
      <c r="K13" s="17" t="s">
        <v>43</v>
      </c>
      <c r="L13" s="138"/>
      <c r="M13" s="14"/>
      <c r="N13" s="14"/>
      <c r="O13" s="14"/>
      <c r="P13" s="14"/>
      <c r="Q13" s="14"/>
      <c r="R13" s="14"/>
      <c r="S13" s="17"/>
      <c r="T13" s="138">
        <f t="shared" si="0"/>
        <v>168</v>
      </c>
      <c r="U13" s="14">
        <f t="shared" si="2"/>
        <v>7</v>
      </c>
      <c r="V13" s="17">
        <f t="shared" si="1"/>
        <v>91</v>
      </c>
    </row>
    <row r="14" spans="1:22" ht="21" x14ac:dyDescent="0.2">
      <c r="A14" s="9">
        <v>4</v>
      </c>
      <c r="B14" s="23" t="s">
        <v>216</v>
      </c>
      <c r="C14" s="1" t="s">
        <v>289</v>
      </c>
      <c r="D14" s="13">
        <v>2</v>
      </c>
      <c r="E14" s="14"/>
      <c r="F14" s="14">
        <v>2</v>
      </c>
      <c r="G14" s="14"/>
      <c r="H14" s="14">
        <f>(D14*2+SUM(E14:G14)*1)*14</f>
        <v>84</v>
      </c>
      <c r="I14" s="14">
        <v>5</v>
      </c>
      <c r="J14" s="14">
        <v>69</v>
      </c>
      <c r="K14" s="17" t="s">
        <v>43</v>
      </c>
      <c r="L14" s="138"/>
      <c r="M14" s="14"/>
      <c r="N14" s="14"/>
      <c r="O14" s="14"/>
      <c r="P14" s="14"/>
      <c r="Q14" s="14"/>
      <c r="R14" s="14"/>
      <c r="S14" s="17"/>
      <c r="T14" s="138">
        <f t="shared" si="0"/>
        <v>84</v>
      </c>
      <c r="U14" s="14">
        <f t="shared" si="2"/>
        <v>5</v>
      </c>
      <c r="V14" s="17">
        <f t="shared" si="1"/>
        <v>69</v>
      </c>
    </row>
    <row r="15" spans="1:22" ht="21" x14ac:dyDescent="0.2">
      <c r="A15" s="9">
        <v>5</v>
      </c>
      <c r="B15" s="23" t="s">
        <v>215</v>
      </c>
      <c r="C15" s="1" t="s">
        <v>290</v>
      </c>
      <c r="D15" s="13">
        <v>3</v>
      </c>
      <c r="E15" s="14"/>
      <c r="F15" s="14">
        <v>2</v>
      </c>
      <c r="G15" s="143"/>
      <c r="H15" s="14">
        <f>(D15*2+SUM(E15:F15)*1)*14</f>
        <v>112</v>
      </c>
      <c r="I15" s="14">
        <v>5</v>
      </c>
      <c r="J15" s="14">
        <v>55</v>
      </c>
      <c r="K15" s="17" t="s">
        <v>43</v>
      </c>
      <c r="L15" s="156"/>
      <c r="M15" s="157"/>
      <c r="N15" s="157"/>
      <c r="O15" s="157"/>
      <c r="P15" s="157"/>
      <c r="Q15" s="157"/>
      <c r="R15" s="157"/>
      <c r="S15" s="158"/>
      <c r="T15" s="138">
        <f t="shared" si="0"/>
        <v>112</v>
      </c>
      <c r="U15" s="14">
        <f t="shared" si="2"/>
        <v>5</v>
      </c>
      <c r="V15" s="17">
        <f t="shared" si="1"/>
        <v>55</v>
      </c>
    </row>
    <row r="16" spans="1:22" ht="12" customHeight="1" thickBot="1" x14ac:dyDescent="0.25">
      <c r="A16" s="9">
        <v>6</v>
      </c>
      <c r="B16" s="23" t="s">
        <v>111</v>
      </c>
      <c r="C16" s="1" t="s">
        <v>291</v>
      </c>
      <c r="D16" s="107">
        <v>2</v>
      </c>
      <c r="E16" s="54">
        <v>1</v>
      </c>
      <c r="F16" s="54"/>
      <c r="G16" s="54"/>
      <c r="H16" s="54">
        <f>(D16*2+SUM(E16:G16)*1)*14</f>
        <v>70</v>
      </c>
      <c r="I16" s="54">
        <v>4</v>
      </c>
      <c r="J16" s="54">
        <v>58</v>
      </c>
      <c r="K16" s="201" t="s">
        <v>3</v>
      </c>
      <c r="L16" s="138"/>
      <c r="M16" s="14"/>
      <c r="N16" s="14"/>
      <c r="O16" s="14"/>
      <c r="P16" s="14"/>
      <c r="Q16" s="14"/>
      <c r="R16" s="14"/>
      <c r="S16" s="17"/>
      <c r="T16" s="138">
        <f t="shared" ref="T16" si="3">SUM(H16,P16)</f>
        <v>70</v>
      </c>
      <c r="U16" s="14">
        <f t="shared" ref="U16" si="4">Q16+I16</f>
        <v>4</v>
      </c>
      <c r="V16" s="17">
        <f t="shared" ref="V16" si="5">SUM(J16,R16)</f>
        <v>58</v>
      </c>
    </row>
    <row r="17" spans="1:22" ht="21" x14ac:dyDescent="0.2">
      <c r="A17" s="9">
        <v>7</v>
      </c>
      <c r="B17" s="23" t="s">
        <v>195</v>
      </c>
      <c r="C17" s="1" t="s">
        <v>298</v>
      </c>
      <c r="D17" s="136"/>
      <c r="E17" s="137"/>
      <c r="F17" s="137"/>
      <c r="G17" s="137"/>
      <c r="H17" s="137"/>
      <c r="I17" s="137"/>
      <c r="J17" s="137"/>
      <c r="K17" s="139"/>
      <c r="L17" s="58">
        <v>2</v>
      </c>
      <c r="M17" s="46"/>
      <c r="N17" s="46"/>
      <c r="O17" s="46"/>
      <c r="P17" s="46">
        <v>28</v>
      </c>
      <c r="Q17" s="46">
        <v>2</v>
      </c>
      <c r="R17" s="46">
        <v>22</v>
      </c>
      <c r="S17" s="59" t="s">
        <v>43</v>
      </c>
      <c r="T17" s="138">
        <f t="shared" si="0"/>
        <v>28</v>
      </c>
      <c r="U17" s="14">
        <f t="shared" si="2"/>
        <v>2</v>
      </c>
      <c r="V17" s="17">
        <f t="shared" si="1"/>
        <v>22</v>
      </c>
    </row>
    <row r="18" spans="1:22" ht="21" x14ac:dyDescent="0.2">
      <c r="A18" s="9">
        <v>8</v>
      </c>
      <c r="B18" s="23" t="s">
        <v>90</v>
      </c>
      <c r="C18" s="1" t="s">
        <v>292</v>
      </c>
      <c r="D18" s="136"/>
      <c r="E18" s="137"/>
      <c r="F18" s="137"/>
      <c r="G18" s="137"/>
      <c r="H18" s="137"/>
      <c r="I18" s="137"/>
      <c r="J18" s="137"/>
      <c r="K18" s="139"/>
      <c r="L18" s="136"/>
      <c r="M18" s="137"/>
      <c r="N18" s="137"/>
      <c r="O18" s="137">
        <v>2</v>
      </c>
      <c r="P18" s="137">
        <v>28</v>
      </c>
      <c r="Q18" s="137">
        <v>2</v>
      </c>
      <c r="R18" s="137">
        <v>22</v>
      </c>
      <c r="S18" s="175" t="s">
        <v>4</v>
      </c>
      <c r="T18" s="138">
        <v>28</v>
      </c>
      <c r="U18" s="14">
        <f t="shared" si="2"/>
        <v>2</v>
      </c>
      <c r="V18" s="17">
        <v>22</v>
      </c>
    </row>
    <row r="19" spans="1:22" ht="21" x14ac:dyDescent="0.2">
      <c r="A19" s="9">
        <v>9</v>
      </c>
      <c r="B19" s="23" t="s">
        <v>55</v>
      </c>
      <c r="C19" s="1" t="s">
        <v>293</v>
      </c>
      <c r="D19" s="13"/>
      <c r="E19" s="14"/>
      <c r="F19" s="14"/>
      <c r="G19" s="14"/>
      <c r="H19" s="14"/>
      <c r="I19" s="14"/>
      <c r="J19" s="14"/>
      <c r="K19" s="10"/>
      <c r="L19" s="13">
        <v>2</v>
      </c>
      <c r="M19" s="14"/>
      <c r="N19" s="14">
        <v>2</v>
      </c>
      <c r="O19" s="14"/>
      <c r="P19" s="14">
        <f t="shared" ref="P19:P23" si="6">(L19*2+SUM(M19:O19)*1)*14</f>
        <v>84</v>
      </c>
      <c r="Q19" s="14">
        <v>4</v>
      </c>
      <c r="R19" s="14">
        <v>44</v>
      </c>
      <c r="S19" s="17" t="s">
        <v>43</v>
      </c>
      <c r="T19" s="138">
        <f t="shared" si="0"/>
        <v>84</v>
      </c>
      <c r="U19" s="14">
        <f t="shared" si="2"/>
        <v>4</v>
      </c>
      <c r="V19" s="17">
        <f t="shared" si="1"/>
        <v>44</v>
      </c>
    </row>
    <row r="20" spans="1:22" ht="12.75" customHeight="1" x14ac:dyDescent="0.2">
      <c r="A20" s="9">
        <v>10</v>
      </c>
      <c r="B20" s="23" t="s">
        <v>127</v>
      </c>
      <c r="C20" s="1" t="s">
        <v>294</v>
      </c>
      <c r="D20" s="13"/>
      <c r="E20" s="14"/>
      <c r="F20" s="14"/>
      <c r="G20" s="14"/>
      <c r="H20" s="14"/>
      <c r="I20" s="14"/>
      <c r="J20" s="14"/>
      <c r="K20" s="17"/>
      <c r="L20" s="13">
        <v>2</v>
      </c>
      <c r="M20" s="14"/>
      <c r="N20" s="14">
        <v>2</v>
      </c>
      <c r="O20" s="14"/>
      <c r="P20" s="14">
        <f t="shared" si="6"/>
        <v>84</v>
      </c>
      <c r="Q20" s="14">
        <v>3</v>
      </c>
      <c r="R20" s="14">
        <v>19</v>
      </c>
      <c r="S20" s="17" t="s">
        <v>43</v>
      </c>
      <c r="T20" s="138">
        <f t="shared" si="0"/>
        <v>84</v>
      </c>
      <c r="U20" s="14">
        <f t="shared" si="2"/>
        <v>3</v>
      </c>
      <c r="V20" s="17">
        <f t="shared" si="1"/>
        <v>19</v>
      </c>
    </row>
    <row r="21" spans="1:22" ht="21" x14ac:dyDescent="0.2">
      <c r="A21" s="9">
        <v>11</v>
      </c>
      <c r="B21" s="23" t="s">
        <v>112</v>
      </c>
      <c r="C21" s="1" t="s">
        <v>295</v>
      </c>
      <c r="D21" s="13"/>
      <c r="E21" s="14"/>
      <c r="F21" s="14"/>
      <c r="G21" s="14"/>
      <c r="H21" s="14"/>
      <c r="I21" s="14"/>
      <c r="J21" s="14"/>
      <c r="K21" s="17"/>
      <c r="L21" s="13">
        <v>1</v>
      </c>
      <c r="M21" s="14"/>
      <c r="N21" s="14">
        <v>2</v>
      </c>
      <c r="O21" s="14"/>
      <c r="P21" s="14">
        <f t="shared" si="6"/>
        <v>56</v>
      </c>
      <c r="Q21" s="14">
        <v>3</v>
      </c>
      <c r="R21" s="14">
        <v>33</v>
      </c>
      <c r="S21" s="17" t="s">
        <v>3</v>
      </c>
      <c r="T21" s="138">
        <f t="shared" si="0"/>
        <v>56</v>
      </c>
      <c r="U21" s="14">
        <f t="shared" si="2"/>
        <v>3</v>
      </c>
      <c r="V21" s="17">
        <f t="shared" si="1"/>
        <v>33</v>
      </c>
    </row>
    <row r="22" spans="1:22" ht="13.5" customHeight="1" x14ac:dyDescent="0.2">
      <c r="A22" s="9">
        <v>12</v>
      </c>
      <c r="B22" s="23" t="s">
        <v>49</v>
      </c>
      <c r="C22" s="1" t="s">
        <v>296</v>
      </c>
      <c r="D22" s="13"/>
      <c r="E22" s="14"/>
      <c r="F22" s="14"/>
      <c r="G22" s="14"/>
      <c r="H22" s="14"/>
      <c r="I22" s="14"/>
      <c r="J22" s="14"/>
      <c r="K22" s="17"/>
      <c r="L22" s="13">
        <v>2</v>
      </c>
      <c r="M22" s="14"/>
      <c r="N22" s="14">
        <v>2</v>
      </c>
      <c r="O22" s="14"/>
      <c r="P22" s="14">
        <f t="shared" si="6"/>
        <v>84</v>
      </c>
      <c r="Q22" s="14">
        <v>5</v>
      </c>
      <c r="R22" s="14">
        <v>69</v>
      </c>
      <c r="S22" s="17" t="s">
        <v>43</v>
      </c>
      <c r="T22" s="138">
        <f t="shared" si="0"/>
        <v>84</v>
      </c>
      <c r="U22" s="14">
        <f t="shared" si="2"/>
        <v>5</v>
      </c>
      <c r="V22" s="17">
        <f t="shared" si="1"/>
        <v>69</v>
      </c>
    </row>
    <row r="23" spans="1:22" ht="11.65" customHeight="1" x14ac:dyDescent="0.2">
      <c r="A23" s="9">
        <v>13</v>
      </c>
      <c r="B23" s="155" t="s">
        <v>116</v>
      </c>
      <c r="C23" s="1" t="s">
        <v>297</v>
      </c>
      <c r="D23" s="13"/>
      <c r="E23" s="14"/>
      <c r="F23" s="14"/>
      <c r="G23" s="14"/>
      <c r="H23" s="14"/>
      <c r="I23" s="14"/>
      <c r="J23" s="14"/>
      <c r="K23" s="17"/>
      <c r="L23" s="13">
        <v>2</v>
      </c>
      <c r="M23" s="14"/>
      <c r="N23" s="14">
        <v>1</v>
      </c>
      <c r="O23" s="14"/>
      <c r="P23" s="14">
        <f t="shared" si="6"/>
        <v>70</v>
      </c>
      <c r="Q23" s="14">
        <v>3</v>
      </c>
      <c r="R23" s="14">
        <v>33</v>
      </c>
      <c r="S23" s="17" t="s">
        <v>3</v>
      </c>
      <c r="T23" s="138">
        <f t="shared" si="0"/>
        <v>70</v>
      </c>
      <c r="U23" s="14">
        <f t="shared" si="2"/>
        <v>3</v>
      </c>
      <c r="V23" s="17">
        <f t="shared" si="1"/>
        <v>33</v>
      </c>
    </row>
    <row r="24" spans="1:22" ht="21" x14ac:dyDescent="0.2">
      <c r="A24" s="9">
        <v>14</v>
      </c>
      <c r="B24" s="23" t="s">
        <v>110</v>
      </c>
      <c r="C24" s="1" t="s">
        <v>299</v>
      </c>
      <c r="D24" s="13"/>
      <c r="E24" s="14"/>
      <c r="F24" s="14"/>
      <c r="G24" s="14"/>
      <c r="H24" s="14"/>
      <c r="I24" s="14"/>
      <c r="J24" s="14"/>
      <c r="K24" s="17"/>
      <c r="L24" s="13"/>
      <c r="M24" s="14"/>
      <c r="N24" s="14"/>
      <c r="O24" s="14"/>
      <c r="P24" s="218">
        <v>60</v>
      </c>
      <c r="Q24" s="14">
        <v>4</v>
      </c>
      <c r="R24" s="14">
        <v>10</v>
      </c>
      <c r="S24" s="17" t="s">
        <v>3</v>
      </c>
      <c r="T24" s="138">
        <f t="shared" si="0"/>
        <v>60</v>
      </c>
      <c r="U24" s="14">
        <f t="shared" si="2"/>
        <v>4</v>
      </c>
      <c r="V24" s="17">
        <f t="shared" si="1"/>
        <v>10</v>
      </c>
    </row>
    <row r="25" spans="1:22" ht="12" customHeight="1" thickBot="1" x14ac:dyDescent="0.25">
      <c r="A25" s="68" t="s">
        <v>7</v>
      </c>
      <c r="B25" s="93" t="s">
        <v>33</v>
      </c>
      <c r="C25" s="92"/>
      <c r="D25" s="107"/>
      <c r="E25" s="54"/>
      <c r="F25" s="54"/>
      <c r="G25" s="54"/>
      <c r="H25" s="54"/>
      <c r="I25" s="54"/>
      <c r="J25" s="54"/>
      <c r="K25" s="201"/>
      <c r="L25" s="107">
        <v>2</v>
      </c>
      <c r="M25" s="54"/>
      <c r="N25" s="54">
        <v>2</v>
      </c>
      <c r="O25" s="54"/>
      <c r="P25" s="54">
        <f>(L25*2+SUM(M25:O25)*1)*14</f>
        <v>84</v>
      </c>
      <c r="Q25" s="54">
        <v>4</v>
      </c>
      <c r="R25" s="54">
        <v>44</v>
      </c>
      <c r="S25" s="201" t="s">
        <v>43</v>
      </c>
      <c r="T25" s="159">
        <f>SUM(H25,P25)</f>
        <v>84</v>
      </c>
      <c r="U25" s="14">
        <f t="shared" si="2"/>
        <v>4</v>
      </c>
      <c r="V25" s="17">
        <f t="shared" si="1"/>
        <v>44</v>
      </c>
    </row>
    <row r="26" spans="1:22" ht="12" customHeight="1" x14ac:dyDescent="0.2">
      <c r="A26" s="233" t="s">
        <v>19</v>
      </c>
      <c r="B26" s="222"/>
      <c r="C26" s="234"/>
      <c r="D26" s="45">
        <f>SUM(D11:D24)</f>
        <v>14</v>
      </c>
      <c r="E26" s="47">
        <f>SUM(E11:E24)</f>
        <v>1</v>
      </c>
      <c r="F26" s="47">
        <f>SUM(F11:F24)</f>
        <v>11</v>
      </c>
      <c r="G26" s="47">
        <f>SUM(G11:G24)</f>
        <v>0</v>
      </c>
      <c r="H26" s="227">
        <f>SUM(H11:H24)</f>
        <v>602</v>
      </c>
      <c r="I26" s="227">
        <f>SUM(I11:I25)</f>
        <v>30</v>
      </c>
      <c r="J26" s="227">
        <f>SUM(J11:J24)</f>
        <v>386</v>
      </c>
      <c r="K26" s="290" t="s">
        <v>209</v>
      </c>
      <c r="L26" s="45">
        <f>SUM(L11:L25)</f>
        <v>13</v>
      </c>
      <c r="M26" s="47">
        <f>SUM(M11:M25)</f>
        <v>0</v>
      </c>
      <c r="N26" s="47">
        <f>SUM(N11:N25)</f>
        <v>11</v>
      </c>
      <c r="O26" s="47">
        <f>SUM(O11:O25)</f>
        <v>2</v>
      </c>
      <c r="P26" s="227">
        <f>SUM(P11:P25)</f>
        <v>578</v>
      </c>
      <c r="Q26" s="227">
        <f>SUM(Q17:Q25)</f>
        <v>30</v>
      </c>
      <c r="R26" s="227">
        <f>SUM(R11:R25)</f>
        <v>296</v>
      </c>
      <c r="S26" s="290" t="s">
        <v>208</v>
      </c>
      <c r="T26" s="189">
        <f>SUM(T11:T25)</f>
        <v>1180</v>
      </c>
      <c r="U26" s="240">
        <f>SUM(U11:U25)</f>
        <v>60</v>
      </c>
      <c r="V26" s="228">
        <f>SUM(V11:V25)</f>
        <v>682</v>
      </c>
    </row>
    <row r="27" spans="1:22" ht="15.75" customHeight="1" thickBot="1" x14ac:dyDescent="0.25">
      <c r="A27" s="235"/>
      <c r="B27" s="236"/>
      <c r="C27" s="237"/>
      <c r="D27" s="274">
        <f>SUM(D26:G26)</f>
        <v>26</v>
      </c>
      <c r="E27" s="275"/>
      <c r="F27" s="275"/>
      <c r="G27" s="275"/>
      <c r="H27" s="273"/>
      <c r="I27" s="273"/>
      <c r="J27" s="273"/>
      <c r="K27" s="291"/>
      <c r="L27" s="274">
        <f>SUM(L26:O26)</f>
        <v>26</v>
      </c>
      <c r="M27" s="275"/>
      <c r="N27" s="275"/>
      <c r="O27" s="275"/>
      <c r="P27" s="273"/>
      <c r="Q27" s="273"/>
      <c r="R27" s="273"/>
      <c r="S27" s="291"/>
      <c r="T27" s="190">
        <f>ABS(T26/28)</f>
        <v>42.142857142857146</v>
      </c>
      <c r="U27" s="239"/>
      <c r="V27" s="292"/>
    </row>
    <row r="28" spans="1:22" ht="12" customHeight="1" thickBot="1" x14ac:dyDescent="0.25">
      <c r="A28" s="256" t="s">
        <v>33</v>
      </c>
      <c r="B28" s="257"/>
      <c r="C28" s="258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3"/>
    </row>
    <row r="29" spans="1:22" ht="15" customHeight="1" x14ac:dyDescent="0.2">
      <c r="A29" s="9">
        <v>15</v>
      </c>
      <c r="B29" s="23" t="s">
        <v>126</v>
      </c>
      <c r="C29" s="1" t="s">
        <v>300</v>
      </c>
      <c r="D29" s="45"/>
      <c r="E29" s="47"/>
      <c r="F29" s="47"/>
      <c r="G29" s="46"/>
      <c r="H29" s="46"/>
      <c r="I29" s="46"/>
      <c r="J29" s="47"/>
      <c r="K29" s="50"/>
      <c r="L29" s="171">
        <v>2</v>
      </c>
      <c r="M29" s="172"/>
      <c r="N29" s="172">
        <v>2</v>
      </c>
      <c r="O29" s="46"/>
      <c r="P29" s="46">
        <f>(L29*2+SUM(M29:O29)*1)*14</f>
        <v>84</v>
      </c>
      <c r="Q29" s="46">
        <v>4</v>
      </c>
      <c r="R29" s="47">
        <v>44</v>
      </c>
      <c r="S29" s="50" t="s">
        <v>43</v>
      </c>
      <c r="T29" s="58">
        <f t="shared" ref="T29:V30" si="7">SUM(H29,P29)</f>
        <v>84</v>
      </c>
      <c r="U29" s="46">
        <f t="shared" si="7"/>
        <v>4</v>
      </c>
      <c r="V29" s="59">
        <f t="shared" si="7"/>
        <v>44</v>
      </c>
    </row>
    <row r="30" spans="1:22" ht="21.75" thickBot="1" x14ac:dyDescent="0.25">
      <c r="A30" s="9">
        <v>16</v>
      </c>
      <c r="B30" s="23" t="s">
        <v>133</v>
      </c>
      <c r="C30" s="1" t="s">
        <v>301</v>
      </c>
      <c r="D30" s="51"/>
      <c r="E30" s="52"/>
      <c r="F30" s="52"/>
      <c r="G30" s="52"/>
      <c r="H30" s="54"/>
      <c r="I30" s="54"/>
      <c r="J30" s="52"/>
      <c r="K30" s="56"/>
      <c r="L30" s="173">
        <v>2</v>
      </c>
      <c r="M30" s="174"/>
      <c r="N30" s="174">
        <v>2</v>
      </c>
      <c r="O30" s="52"/>
      <c r="P30" s="54">
        <f>(L30*2+SUM(M30:O30)*1)*14</f>
        <v>84</v>
      </c>
      <c r="Q30" s="54">
        <v>4</v>
      </c>
      <c r="R30" s="52">
        <v>44</v>
      </c>
      <c r="S30" s="56" t="s">
        <v>43</v>
      </c>
      <c r="T30" s="107">
        <f t="shared" si="7"/>
        <v>84</v>
      </c>
      <c r="U30" s="54">
        <f t="shared" si="7"/>
        <v>4</v>
      </c>
      <c r="V30" s="201">
        <f t="shared" si="7"/>
        <v>44</v>
      </c>
    </row>
    <row r="31" spans="1:22" ht="12" customHeight="1" x14ac:dyDescent="0.2">
      <c r="A31" s="297" t="s">
        <v>9</v>
      </c>
      <c r="B31" s="298"/>
      <c r="C31" s="298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3"/>
    </row>
    <row r="32" spans="1:22" ht="21" x14ac:dyDescent="0.2">
      <c r="A32" s="9">
        <v>17</v>
      </c>
      <c r="B32" s="104" t="s">
        <v>63</v>
      </c>
      <c r="C32" s="1" t="s">
        <v>302</v>
      </c>
      <c r="D32" s="13">
        <v>1</v>
      </c>
      <c r="E32" s="14">
        <v>1</v>
      </c>
      <c r="F32" s="14"/>
      <c r="G32" s="14"/>
      <c r="H32" s="14">
        <v>42</v>
      </c>
      <c r="I32" s="14">
        <v>2</v>
      </c>
      <c r="J32" s="14">
        <v>22</v>
      </c>
      <c r="K32" s="17" t="s">
        <v>3</v>
      </c>
      <c r="L32" s="13"/>
      <c r="M32" s="14"/>
      <c r="N32" s="14"/>
      <c r="O32" s="14"/>
      <c r="P32" s="14"/>
      <c r="Q32" s="14"/>
      <c r="R32" s="14"/>
      <c r="S32" s="17"/>
      <c r="T32" s="13">
        <f t="shared" ref="T32:V32" si="8">SUM(H32,P32)</f>
        <v>42</v>
      </c>
      <c r="U32" s="14">
        <f t="shared" si="8"/>
        <v>2</v>
      </c>
      <c r="V32" s="17">
        <f t="shared" si="8"/>
        <v>22</v>
      </c>
    </row>
    <row r="33" spans="1:22" ht="21" x14ac:dyDescent="0.2">
      <c r="A33" s="9">
        <v>18</v>
      </c>
      <c r="B33" s="104" t="s">
        <v>136</v>
      </c>
      <c r="C33" s="1" t="s">
        <v>303</v>
      </c>
      <c r="D33" s="13"/>
      <c r="E33" s="14">
        <v>3</v>
      </c>
      <c r="F33" s="14"/>
      <c r="G33" s="14"/>
      <c r="H33" s="14">
        <v>42</v>
      </c>
      <c r="I33" s="14">
        <v>3</v>
      </c>
      <c r="J33" s="14">
        <v>33</v>
      </c>
      <c r="K33" s="17" t="s">
        <v>3</v>
      </c>
      <c r="L33" s="13"/>
      <c r="M33" s="14"/>
      <c r="N33" s="14"/>
      <c r="O33" s="14"/>
      <c r="P33" s="14"/>
      <c r="Q33" s="14"/>
      <c r="R33" s="14"/>
      <c r="S33" s="17"/>
      <c r="T33" s="13">
        <f t="shared" ref="T33:V35" si="9">SUM(H33,P33)</f>
        <v>42</v>
      </c>
      <c r="U33" s="14">
        <f t="shared" si="9"/>
        <v>3</v>
      </c>
      <c r="V33" s="17">
        <f t="shared" si="9"/>
        <v>33</v>
      </c>
    </row>
    <row r="34" spans="1:22" ht="21" x14ac:dyDescent="0.2">
      <c r="A34" s="9">
        <v>19</v>
      </c>
      <c r="B34" s="104" t="s">
        <v>137</v>
      </c>
      <c r="C34" s="1" t="s">
        <v>304</v>
      </c>
      <c r="D34" s="168"/>
      <c r="E34" s="169"/>
      <c r="F34" s="169"/>
      <c r="G34" s="169"/>
      <c r="H34" s="169"/>
      <c r="I34" s="169"/>
      <c r="J34" s="169"/>
      <c r="K34" s="170"/>
      <c r="L34" s="13">
        <v>1</v>
      </c>
      <c r="M34" s="14">
        <v>1</v>
      </c>
      <c r="N34" s="14"/>
      <c r="O34" s="14"/>
      <c r="P34" s="14">
        <v>42</v>
      </c>
      <c r="Q34" s="14">
        <v>3</v>
      </c>
      <c r="R34" s="14">
        <v>47</v>
      </c>
      <c r="S34" s="17" t="s">
        <v>43</v>
      </c>
      <c r="T34" s="13">
        <f>SUM(H34,P34)</f>
        <v>42</v>
      </c>
      <c r="U34" s="14">
        <f>SUM(I34,Q34)</f>
        <v>3</v>
      </c>
      <c r="V34" s="17">
        <f>SUM(J34,R34)</f>
        <v>47</v>
      </c>
    </row>
    <row r="35" spans="1:22" ht="21" x14ac:dyDescent="0.2">
      <c r="A35" s="9">
        <v>20</v>
      </c>
      <c r="B35" s="104" t="s">
        <v>138</v>
      </c>
      <c r="C35" s="1" t="s">
        <v>305</v>
      </c>
      <c r="D35" s="13"/>
      <c r="E35" s="14"/>
      <c r="F35" s="14"/>
      <c r="G35" s="14"/>
      <c r="H35" s="14"/>
      <c r="I35" s="14"/>
      <c r="J35" s="14"/>
      <c r="K35" s="17"/>
      <c r="L35" s="13"/>
      <c r="M35" s="14">
        <v>3</v>
      </c>
      <c r="N35" s="14"/>
      <c r="O35" s="14"/>
      <c r="P35" s="14">
        <v>42</v>
      </c>
      <c r="Q35" s="14">
        <v>2</v>
      </c>
      <c r="R35" s="14">
        <v>8</v>
      </c>
      <c r="S35" s="17" t="s">
        <v>3</v>
      </c>
      <c r="T35" s="13">
        <f t="shared" si="9"/>
        <v>42</v>
      </c>
      <c r="U35" s="14">
        <f t="shared" si="9"/>
        <v>2</v>
      </c>
      <c r="V35" s="17">
        <f t="shared" si="9"/>
        <v>8</v>
      </c>
    </row>
    <row r="36" spans="1:22" ht="21.75" thickBot="1" x14ac:dyDescent="0.25">
      <c r="A36" s="9">
        <v>21</v>
      </c>
      <c r="B36" s="23" t="s">
        <v>135</v>
      </c>
      <c r="C36" s="1" t="s">
        <v>306</v>
      </c>
      <c r="D36" s="107">
        <v>1</v>
      </c>
      <c r="E36" s="54">
        <v>1</v>
      </c>
      <c r="F36" s="54"/>
      <c r="G36" s="54"/>
      <c r="H36" s="54">
        <v>42</v>
      </c>
      <c r="I36" s="54">
        <v>2</v>
      </c>
      <c r="J36" s="54">
        <v>22</v>
      </c>
      <c r="K36" s="54" t="s">
        <v>3</v>
      </c>
      <c r="L36" s="54"/>
      <c r="M36" s="54"/>
      <c r="N36" s="54"/>
      <c r="O36" s="54"/>
      <c r="P36" s="54"/>
      <c r="Q36" s="54"/>
      <c r="R36" s="54"/>
      <c r="S36" s="54"/>
      <c r="T36" s="54">
        <f>SUM(H36,P36)</f>
        <v>42</v>
      </c>
      <c r="U36" s="54">
        <f>SUM(I36,Q36)</f>
        <v>2</v>
      </c>
      <c r="V36" s="201">
        <f>SUM(J36,R36)</f>
        <v>22</v>
      </c>
    </row>
    <row r="37" spans="1:22" ht="43.9" customHeight="1" x14ac:dyDescent="0.2">
      <c r="A37" s="293" t="s">
        <v>31</v>
      </c>
      <c r="B37" s="294"/>
      <c r="C37" s="294"/>
      <c r="D37" s="94" t="s">
        <v>26</v>
      </c>
      <c r="E37" s="95" t="s">
        <v>17</v>
      </c>
      <c r="F37" s="95" t="s">
        <v>13</v>
      </c>
      <c r="G37" s="96" t="s">
        <v>23</v>
      </c>
      <c r="H37" s="95" t="s">
        <v>16</v>
      </c>
      <c r="I37" s="95" t="s">
        <v>14</v>
      </c>
      <c r="J37" s="95" t="s">
        <v>15</v>
      </c>
      <c r="K37" s="95"/>
      <c r="L37" s="95" t="s">
        <v>26</v>
      </c>
      <c r="M37" s="95" t="s">
        <v>17</v>
      </c>
      <c r="N37" s="95" t="s">
        <v>13</v>
      </c>
      <c r="O37" s="96" t="s">
        <v>18</v>
      </c>
      <c r="P37" s="95" t="s">
        <v>25</v>
      </c>
      <c r="Q37" s="95" t="s">
        <v>14</v>
      </c>
      <c r="R37" s="95" t="s">
        <v>24</v>
      </c>
      <c r="S37" s="160"/>
      <c r="T37" s="99"/>
      <c r="U37" s="99"/>
      <c r="V37" s="100"/>
    </row>
    <row r="38" spans="1:22" ht="15.75" customHeight="1" thickBot="1" x14ac:dyDescent="0.25">
      <c r="A38" s="295"/>
      <c r="B38" s="296"/>
      <c r="C38" s="296"/>
      <c r="D38" s="191">
        <v>750</v>
      </c>
      <c r="E38" s="6"/>
      <c r="F38" s="6">
        <v>14</v>
      </c>
      <c r="G38" s="32">
        <f>SUM(D27)</f>
        <v>26</v>
      </c>
      <c r="H38" s="192">
        <f>ABS(F38*G38)</f>
        <v>364</v>
      </c>
      <c r="I38" s="6"/>
      <c r="J38" s="7">
        <v>386</v>
      </c>
      <c r="K38" s="7"/>
      <c r="L38" s="193">
        <v>750</v>
      </c>
      <c r="M38" s="6"/>
      <c r="N38" s="6">
        <v>14</v>
      </c>
      <c r="O38" s="32">
        <f>SUM(L27)</f>
        <v>26</v>
      </c>
      <c r="P38" s="192">
        <f>ABS(N38*O38)</f>
        <v>364</v>
      </c>
      <c r="Q38" s="6"/>
      <c r="R38" s="7">
        <v>296</v>
      </c>
      <c r="S38" s="105"/>
      <c r="T38" s="30"/>
      <c r="U38" s="30"/>
      <c r="V38" s="31"/>
    </row>
    <row r="39" spans="1:22" ht="12.75" x14ac:dyDescent="0.2">
      <c r="A39" s="98"/>
      <c r="B39" s="98"/>
      <c r="C39" s="98"/>
      <c r="D39" s="4"/>
      <c r="P39" s="124"/>
      <c r="Q39" s="124"/>
      <c r="R39" s="123"/>
      <c r="T39" s="125"/>
      <c r="U39" s="125"/>
      <c r="V39" s="125"/>
    </row>
    <row r="40" spans="1:22" ht="12.75" x14ac:dyDescent="0.2">
      <c r="B40" s="241" t="s">
        <v>345</v>
      </c>
      <c r="C40" s="241"/>
      <c r="D40" s="4"/>
      <c r="P40" s="268" t="s">
        <v>28</v>
      </c>
      <c r="Q40" s="268"/>
      <c r="R40" s="268"/>
      <c r="S40" s="268"/>
      <c r="T40" s="268"/>
      <c r="U40" s="268"/>
      <c r="V40" s="268"/>
    </row>
    <row r="41" spans="1:22" ht="13.5" customHeight="1" x14ac:dyDescent="0.2">
      <c r="B41" s="241"/>
      <c r="C41" s="241"/>
      <c r="D41" s="4"/>
      <c r="P41" s="244" t="s">
        <v>207</v>
      </c>
      <c r="Q41" s="245"/>
      <c r="R41" s="245"/>
      <c r="S41" s="245"/>
      <c r="T41" s="245"/>
      <c r="U41" s="245"/>
      <c r="V41" s="245"/>
    </row>
    <row r="42" spans="1:22" ht="13.5" customHeight="1" x14ac:dyDescent="0.2">
      <c r="P42" s="225"/>
      <c r="Q42" s="225"/>
      <c r="R42" s="225"/>
      <c r="S42" s="225"/>
      <c r="T42" s="225"/>
      <c r="U42" s="225"/>
      <c r="V42" s="225"/>
    </row>
  </sheetData>
  <mergeCells count="40">
    <mergeCell ref="B8:V8"/>
    <mergeCell ref="A1:D1"/>
    <mergeCell ref="A2:D2"/>
    <mergeCell ref="N2:V2"/>
    <mergeCell ref="A3:D3"/>
    <mergeCell ref="N3:V3"/>
    <mergeCell ref="A4:D4"/>
    <mergeCell ref="A5:D5"/>
    <mergeCell ref="N5:V5"/>
    <mergeCell ref="A6:D6"/>
    <mergeCell ref="A7:V7"/>
    <mergeCell ref="A9:A10"/>
    <mergeCell ref="B9:B10"/>
    <mergeCell ref="C9:C10"/>
    <mergeCell ref="T9:V9"/>
    <mergeCell ref="A37:C38"/>
    <mergeCell ref="D9:K9"/>
    <mergeCell ref="L9:S9"/>
    <mergeCell ref="R26:R27"/>
    <mergeCell ref="S26:S27"/>
    <mergeCell ref="A28:C28"/>
    <mergeCell ref="D28:V28"/>
    <mergeCell ref="A31:C31"/>
    <mergeCell ref="D31:V31"/>
    <mergeCell ref="P42:V42"/>
    <mergeCell ref="A26:C27"/>
    <mergeCell ref="H26:H27"/>
    <mergeCell ref="I26:I27"/>
    <mergeCell ref="J26:J27"/>
    <mergeCell ref="K26:K27"/>
    <mergeCell ref="B41:C41"/>
    <mergeCell ref="P41:V41"/>
    <mergeCell ref="U26:U27"/>
    <mergeCell ref="V26:V27"/>
    <mergeCell ref="D27:G27"/>
    <mergeCell ref="L27:O27"/>
    <mergeCell ref="P26:P27"/>
    <mergeCell ref="Q26:Q27"/>
    <mergeCell ref="B40:C40"/>
    <mergeCell ref="P40:V40"/>
  </mergeCells>
  <pageMargins left="0.42" right="0.24" top="0.25" bottom="0.15" header="0.23622047244094499" footer="0.17"/>
  <pageSetup paperSize="9" scale="8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5"/>
  <sheetViews>
    <sheetView view="pageLayout" topLeftCell="A22" zoomScaleNormal="100" zoomScaleSheetLayoutView="115" workbookViewId="0">
      <selection activeCell="P45" sqref="P45:V45"/>
    </sheetView>
  </sheetViews>
  <sheetFormatPr defaultColWidth="7.28515625" defaultRowHeight="13.5" customHeight="1" x14ac:dyDescent="0.2"/>
  <cols>
    <col min="1" max="1" width="3.7109375" customWidth="1"/>
    <col min="2" max="2" width="45.28515625" customWidth="1"/>
    <col min="3" max="3" width="14.28515625" customWidth="1"/>
    <col min="4" max="6" width="4.140625" customWidth="1"/>
    <col min="7" max="7" width="3.7109375" customWidth="1"/>
    <col min="8" max="10" width="4.140625" customWidth="1"/>
    <col min="11" max="11" width="6.7109375" customWidth="1"/>
    <col min="12" max="18" width="4.140625" customWidth="1"/>
    <col min="19" max="19" width="6.7109375" customWidth="1"/>
    <col min="20" max="20" width="6.140625" customWidth="1"/>
    <col min="21" max="21" width="5" customWidth="1"/>
    <col min="22" max="22" width="4.140625" customWidth="1"/>
  </cols>
  <sheetData>
    <row r="1" spans="1:22" s="34" customFormat="1" ht="14.25" customHeight="1" x14ac:dyDescent="0.2">
      <c r="A1" s="219" t="s">
        <v>185</v>
      </c>
      <c r="B1" s="219"/>
      <c r="C1" s="219"/>
      <c r="D1" s="219"/>
      <c r="E1" s="210"/>
      <c r="F1" s="33"/>
      <c r="G1" s="33"/>
      <c r="H1" s="33"/>
      <c r="I1" s="33"/>
    </row>
    <row r="2" spans="1:22" s="34" customFormat="1" ht="14.25" customHeight="1" x14ac:dyDescent="0.2">
      <c r="A2" s="219" t="s">
        <v>38</v>
      </c>
      <c r="B2" s="219"/>
      <c r="C2" s="219"/>
      <c r="D2" s="219"/>
      <c r="E2" s="210"/>
      <c r="F2" s="33"/>
      <c r="G2" s="33"/>
      <c r="H2" s="33"/>
      <c r="I2" s="33"/>
      <c r="N2" s="219" t="s">
        <v>71</v>
      </c>
      <c r="O2" s="219"/>
      <c r="P2" s="219"/>
      <c r="Q2" s="219"/>
      <c r="R2" s="219"/>
      <c r="S2" s="219"/>
      <c r="T2" s="219"/>
      <c r="U2" s="219"/>
      <c r="V2" s="219"/>
    </row>
    <row r="3" spans="1:22" s="34" customFormat="1" ht="14.25" customHeight="1" x14ac:dyDescent="0.2">
      <c r="A3" s="221" t="s">
        <v>39</v>
      </c>
      <c r="B3" s="221"/>
      <c r="C3" s="221"/>
      <c r="D3" s="221"/>
      <c r="F3" s="33"/>
      <c r="G3" s="33"/>
      <c r="H3" s="33"/>
      <c r="I3" s="33"/>
      <c r="N3" s="221" t="s">
        <v>73</v>
      </c>
      <c r="O3" s="221"/>
      <c r="P3" s="221"/>
      <c r="Q3" s="221"/>
      <c r="R3" s="221"/>
      <c r="S3" s="221"/>
      <c r="T3" s="221"/>
      <c r="U3" s="221"/>
      <c r="V3" s="221"/>
    </row>
    <row r="4" spans="1:22" s="34" customFormat="1" ht="14.25" customHeight="1" x14ac:dyDescent="0.2">
      <c r="A4" s="221" t="s">
        <v>40</v>
      </c>
      <c r="B4" s="221"/>
      <c r="C4" s="221"/>
      <c r="D4" s="221"/>
      <c r="F4" s="33"/>
      <c r="G4" s="33"/>
      <c r="H4" s="33"/>
      <c r="I4" s="33"/>
    </row>
    <row r="5" spans="1:22" s="34" customFormat="1" ht="14.25" customHeight="1" x14ac:dyDescent="0.2">
      <c r="A5" s="221" t="s">
        <v>36</v>
      </c>
      <c r="B5" s="221"/>
      <c r="C5" s="221"/>
      <c r="D5" s="221"/>
      <c r="F5" s="211"/>
      <c r="G5" s="211"/>
      <c r="H5" s="211"/>
      <c r="I5" s="211"/>
      <c r="N5" s="221" t="s">
        <v>72</v>
      </c>
      <c r="O5" s="221"/>
      <c r="P5" s="221"/>
      <c r="Q5" s="221"/>
      <c r="R5" s="221"/>
      <c r="S5" s="221"/>
      <c r="T5" s="221"/>
      <c r="U5" s="221"/>
      <c r="V5" s="221"/>
    </row>
    <row r="6" spans="1:22" s="34" customFormat="1" ht="14.25" customHeight="1" x14ac:dyDescent="0.2">
      <c r="A6" s="221" t="s">
        <v>41</v>
      </c>
      <c r="B6" s="221"/>
      <c r="C6" s="221"/>
      <c r="D6" s="221"/>
    </row>
    <row r="7" spans="1:22" s="2" customFormat="1" ht="14.25" customHeight="1" x14ac:dyDescent="0.2">
      <c r="A7" s="264" t="s">
        <v>241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</row>
    <row r="8" spans="1:22" s="2" customFormat="1" ht="14.25" customHeight="1" thickBot="1" x14ac:dyDescent="0.25">
      <c r="A8" s="44"/>
      <c r="B8" s="264" t="s">
        <v>239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2" ht="32.450000000000003" customHeight="1" x14ac:dyDescent="0.2">
      <c r="A9" s="229" t="s">
        <v>11</v>
      </c>
      <c r="B9" s="222" t="s">
        <v>0</v>
      </c>
      <c r="C9" s="231" t="s">
        <v>1</v>
      </c>
      <c r="D9" s="226" t="s">
        <v>201</v>
      </c>
      <c r="E9" s="227"/>
      <c r="F9" s="227"/>
      <c r="G9" s="227"/>
      <c r="H9" s="227"/>
      <c r="I9" s="227"/>
      <c r="J9" s="227"/>
      <c r="K9" s="228"/>
      <c r="L9" s="262" t="s">
        <v>202</v>
      </c>
      <c r="M9" s="227"/>
      <c r="N9" s="227"/>
      <c r="O9" s="227"/>
      <c r="P9" s="227"/>
      <c r="Q9" s="227"/>
      <c r="R9" s="227"/>
      <c r="S9" s="263"/>
      <c r="T9" s="226" t="s">
        <v>2</v>
      </c>
      <c r="U9" s="227"/>
      <c r="V9" s="228"/>
    </row>
    <row r="10" spans="1:22" ht="21.4" customHeight="1" thickBot="1" x14ac:dyDescent="0.25">
      <c r="A10" s="230"/>
      <c r="B10" s="223"/>
      <c r="C10" s="232"/>
      <c r="D10" s="68" t="s">
        <v>3</v>
      </c>
      <c r="E10" s="69" t="s">
        <v>29</v>
      </c>
      <c r="F10" s="69" t="s">
        <v>30</v>
      </c>
      <c r="G10" s="69" t="s">
        <v>4</v>
      </c>
      <c r="H10" s="69" t="s">
        <v>8</v>
      </c>
      <c r="I10" s="69" t="s">
        <v>5</v>
      </c>
      <c r="J10" s="69" t="s">
        <v>6</v>
      </c>
      <c r="K10" s="57" t="s">
        <v>20</v>
      </c>
      <c r="L10" s="90" t="s">
        <v>3</v>
      </c>
      <c r="M10" s="69" t="s">
        <v>29</v>
      </c>
      <c r="N10" s="69" t="s">
        <v>30</v>
      </c>
      <c r="O10" s="69" t="s">
        <v>4</v>
      </c>
      <c r="P10" s="69" t="s">
        <v>8</v>
      </c>
      <c r="Q10" s="69" t="s">
        <v>5</v>
      </c>
      <c r="R10" s="69" t="s">
        <v>6</v>
      </c>
      <c r="S10" s="91" t="s">
        <v>21</v>
      </c>
      <c r="T10" s="68" t="s">
        <v>8</v>
      </c>
      <c r="U10" s="69" t="s">
        <v>5</v>
      </c>
      <c r="V10" s="57" t="s">
        <v>6</v>
      </c>
    </row>
    <row r="11" spans="1:22" ht="12" customHeight="1" x14ac:dyDescent="0.2">
      <c r="A11" s="9">
        <v>1</v>
      </c>
      <c r="B11" s="23" t="s">
        <v>179</v>
      </c>
      <c r="C11" s="1" t="s">
        <v>164</v>
      </c>
      <c r="D11" s="58">
        <v>2</v>
      </c>
      <c r="E11" s="46"/>
      <c r="F11" s="46">
        <v>2</v>
      </c>
      <c r="G11" s="46"/>
      <c r="H11" s="46">
        <f>(D11*2+SUM(E11:G11)*1)*14</f>
        <v>84</v>
      </c>
      <c r="I11" s="46">
        <v>4</v>
      </c>
      <c r="J11" s="46">
        <v>44</v>
      </c>
      <c r="K11" s="59" t="s">
        <v>43</v>
      </c>
      <c r="L11" s="198"/>
      <c r="M11" s="46"/>
      <c r="N11" s="46"/>
      <c r="O11" s="46"/>
      <c r="P11" s="46"/>
      <c r="Q11" s="46"/>
      <c r="R11" s="46"/>
      <c r="S11" s="59"/>
      <c r="T11" s="138">
        <f t="shared" ref="T11:T24" si="0">SUM(H11,P11)</f>
        <v>84</v>
      </c>
      <c r="U11" s="14">
        <f>Q11+I11</f>
        <v>4</v>
      </c>
      <c r="V11" s="14">
        <f t="shared" ref="V11:V25" si="1">SUM(J11,R11)</f>
        <v>44</v>
      </c>
    </row>
    <row r="12" spans="1:22" ht="12" customHeight="1" x14ac:dyDescent="0.2">
      <c r="A12" s="9">
        <v>2</v>
      </c>
      <c r="B12" s="23" t="s">
        <v>109</v>
      </c>
      <c r="C12" s="1" t="s">
        <v>165</v>
      </c>
      <c r="D12" s="13">
        <v>2</v>
      </c>
      <c r="E12" s="14"/>
      <c r="F12" s="14">
        <v>2</v>
      </c>
      <c r="G12" s="14"/>
      <c r="H12" s="14">
        <f>(D12*2+SUM(E12:G12)*1)*14</f>
        <v>84</v>
      </c>
      <c r="I12" s="14">
        <v>5</v>
      </c>
      <c r="J12" s="14">
        <v>69</v>
      </c>
      <c r="K12" s="17" t="s">
        <v>43</v>
      </c>
      <c r="L12" s="138"/>
      <c r="M12" s="14"/>
      <c r="N12" s="14"/>
      <c r="O12" s="14"/>
      <c r="P12" s="14"/>
      <c r="Q12" s="14"/>
      <c r="R12" s="14"/>
      <c r="S12" s="17"/>
      <c r="T12" s="138">
        <f t="shared" si="0"/>
        <v>84</v>
      </c>
      <c r="U12" s="14">
        <f t="shared" ref="U12:U25" si="2">Q12+I12</f>
        <v>5</v>
      </c>
      <c r="V12" s="14">
        <f t="shared" si="1"/>
        <v>69</v>
      </c>
    </row>
    <row r="13" spans="1:22" ht="11.65" customHeight="1" x14ac:dyDescent="0.2">
      <c r="A13" s="9">
        <v>3</v>
      </c>
      <c r="B13" s="23" t="s">
        <v>194</v>
      </c>
      <c r="C13" s="1" t="s">
        <v>166</v>
      </c>
      <c r="D13" s="13">
        <v>3</v>
      </c>
      <c r="E13" s="14"/>
      <c r="F13" s="14">
        <v>3</v>
      </c>
      <c r="G13" s="14"/>
      <c r="H13" s="14">
        <v>168</v>
      </c>
      <c r="I13" s="14">
        <v>7</v>
      </c>
      <c r="J13" s="14">
        <v>91</v>
      </c>
      <c r="K13" s="17" t="s">
        <v>43</v>
      </c>
      <c r="L13" s="138"/>
      <c r="M13" s="14"/>
      <c r="N13" s="14"/>
      <c r="O13" s="14"/>
      <c r="P13" s="14"/>
      <c r="Q13" s="14"/>
      <c r="R13" s="14"/>
      <c r="S13" s="17"/>
      <c r="T13" s="138">
        <f t="shared" si="0"/>
        <v>168</v>
      </c>
      <c r="U13" s="14">
        <f t="shared" si="2"/>
        <v>7</v>
      </c>
      <c r="V13" s="14">
        <f t="shared" si="1"/>
        <v>91</v>
      </c>
    </row>
    <row r="14" spans="1:22" ht="12.75" x14ac:dyDescent="0.2">
      <c r="A14" s="9">
        <v>4</v>
      </c>
      <c r="B14" s="23" t="s">
        <v>222</v>
      </c>
      <c r="C14" s="1" t="s">
        <v>223</v>
      </c>
      <c r="D14" s="13">
        <v>2</v>
      </c>
      <c r="E14" s="14"/>
      <c r="F14" s="14">
        <v>2</v>
      </c>
      <c r="G14" s="14"/>
      <c r="H14" s="14">
        <f>(D14*2+SUM(E14:G14)*1)*14</f>
        <v>84</v>
      </c>
      <c r="I14" s="14">
        <v>5</v>
      </c>
      <c r="J14" s="14">
        <v>69</v>
      </c>
      <c r="K14" s="17" t="s">
        <v>43</v>
      </c>
      <c r="L14" s="138"/>
      <c r="M14" s="14"/>
      <c r="N14" s="14"/>
      <c r="O14" s="14"/>
      <c r="P14" s="14"/>
      <c r="Q14" s="14"/>
      <c r="R14" s="14"/>
      <c r="S14" s="17"/>
      <c r="T14" s="138">
        <f t="shared" si="0"/>
        <v>84</v>
      </c>
      <c r="U14" s="14">
        <f t="shared" si="2"/>
        <v>5</v>
      </c>
      <c r="V14" s="14">
        <f t="shared" si="1"/>
        <v>69</v>
      </c>
    </row>
    <row r="15" spans="1:22" thickBot="1" x14ac:dyDescent="0.25">
      <c r="A15" s="9">
        <v>5</v>
      </c>
      <c r="B15" s="23" t="s">
        <v>224</v>
      </c>
      <c r="C15" s="1" t="s">
        <v>167</v>
      </c>
      <c r="D15" s="107">
        <v>3</v>
      </c>
      <c r="E15" s="54"/>
      <c r="F15" s="54">
        <v>2</v>
      </c>
      <c r="G15" s="146"/>
      <c r="H15" s="54">
        <f>(D15*2+SUM(E15:F15)*1)*14</f>
        <v>112</v>
      </c>
      <c r="I15" s="54">
        <v>5</v>
      </c>
      <c r="J15" s="54">
        <v>55</v>
      </c>
      <c r="K15" s="201" t="s">
        <v>43</v>
      </c>
      <c r="L15" s="156"/>
      <c r="M15" s="157"/>
      <c r="N15" s="157"/>
      <c r="O15" s="157"/>
      <c r="P15" s="157"/>
      <c r="Q15" s="157"/>
      <c r="R15" s="157"/>
      <c r="S15" s="158"/>
      <c r="T15" s="138">
        <f t="shared" si="0"/>
        <v>112</v>
      </c>
      <c r="U15" s="14">
        <f t="shared" si="2"/>
        <v>5</v>
      </c>
      <c r="V15" s="14">
        <f t="shared" si="1"/>
        <v>55</v>
      </c>
    </row>
    <row r="16" spans="1:22" ht="12.75" x14ac:dyDescent="0.2">
      <c r="A16" s="9">
        <v>6</v>
      </c>
      <c r="B16" s="23" t="s">
        <v>195</v>
      </c>
      <c r="C16" s="1" t="s">
        <v>225</v>
      </c>
      <c r="D16" s="136"/>
      <c r="E16" s="137"/>
      <c r="F16" s="137"/>
      <c r="G16" s="137"/>
      <c r="H16" s="137"/>
      <c r="I16" s="137"/>
      <c r="J16" s="137"/>
      <c r="K16" s="139"/>
      <c r="L16" s="58">
        <v>2</v>
      </c>
      <c r="M16" s="46"/>
      <c r="N16" s="46"/>
      <c r="O16" s="46"/>
      <c r="P16" s="46">
        <v>28</v>
      </c>
      <c r="Q16" s="46">
        <v>2</v>
      </c>
      <c r="R16" s="46">
        <v>22</v>
      </c>
      <c r="S16" s="59" t="s">
        <v>43</v>
      </c>
      <c r="T16" s="138">
        <f t="shared" si="0"/>
        <v>28</v>
      </c>
      <c r="U16" s="14">
        <f t="shared" si="2"/>
        <v>2</v>
      </c>
      <c r="V16" s="14">
        <f t="shared" si="1"/>
        <v>22</v>
      </c>
    </row>
    <row r="17" spans="1:22" ht="12.75" x14ac:dyDescent="0.2">
      <c r="A17" s="9">
        <v>7</v>
      </c>
      <c r="B17" s="23" t="s">
        <v>90</v>
      </c>
      <c r="C17" s="1" t="s">
        <v>168</v>
      </c>
      <c r="D17" s="136"/>
      <c r="E17" s="137"/>
      <c r="F17" s="137"/>
      <c r="G17" s="137"/>
      <c r="H17" s="137"/>
      <c r="I17" s="137"/>
      <c r="J17" s="137"/>
      <c r="K17" s="139"/>
      <c r="L17" s="136"/>
      <c r="M17" s="137"/>
      <c r="N17" s="137"/>
      <c r="O17" s="137">
        <v>2</v>
      </c>
      <c r="P17" s="137">
        <v>28</v>
      </c>
      <c r="Q17" s="137">
        <v>2</v>
      </c>
      <c r="R17" s="137">
        <v>22</v>
      </c>
      <c r="S17" s="175" t="s">
        <v>4</v>
      </c>
      <c r="T17" s="138">
        <v>28</v>
      </c>
      <c r="U17" s="14">
        <f t="shared" si="2"/>
        <v>2</v>
      </c>
      <c r="V17" s="14">
        <v>22</v>
      </c>
    </row>
    <row r="18" spans="1:22" ht="12.75" x14ac:dyDescent="0.2">
      <c r="A18" s="9">
        <v>8</v>
      </c>
      <c r="B18" s="23" t="s">
        <v>55</v>
      </c>
      <c r="C18" s="1" t="s">
        <v>226</v>
      </c>
      <c r="D18" s="13"/>
      <c r="E18" s="14"/>
      <c r="F18" s="14"/>
      <c r="G18" s="14"/>
      <c r="H18" s="14"/>
      <c r="I18" s="14"/>
      <c r="J18" s="14"/>
      <c r="K18" s="10"/>
      <c r="L18" s="13">
        <v>2</v>
      </c>
      <c r="M18" s="14"/>
      <c r="N18" s="14">
        <v>2</v>
      </c>
      <c r="O18" s="14"/>
      <c r="P18" s="14">
        <f t="shared" ref="P18:P22" si="3">(L18*2+SUM(M18:O18)*1)*14</f>
        <v>84</v>
      </c>
      <c r="Q18" s="14">
        <v>4</v>
      </c>
      <c r="R18" s="14">
        <v>44</v>
      </c>
      <c r="S18" s="17" t="s">
        <v>43</v>
      </c>
      <c r="T18" s="138">
        <f t="shared" si="0"/>
        <v>84</v>
      </c>
      <c r="U18" s="14">
        <f t="shared" si="2"/>
        <v>4</v>
      </c>
      <c r="V18" s="14">
        <f t="shared" si="1"/>
        <v>44</v>
      </c>
    </row>
    <row r="19" spans="1:22" ht="12.75" x14ac:dyDescent="0.2">
      <c r="A19" s="9">
        <v>9</v>
      </c>
      <c r="B19" s="23" t="s">
        <v>227</v>
      </c>
      <c r="C19" s="1" t="s">
        <v>169</v>
      </c>
      <c r="D19" s="13"/>
      <c r="E19" s="14"/>
      <c r="F19" s="14"/>
      <c r="G19" s="14"/>
      <c r="H19" s="14"/>
      <c r="I19" s="14"/>
      <c r="J19" s="14"/>
      <c r="K19" s="17"/>
      <c r="L19" s="13">
        <v>2</v>
      </c>
      <c r="M19" s="14"/>
      <c r="N19" s="14">
        <v>2</v>
      </c>
      <c r="O19" s="14"/>
      <c r="P19" s="14">
        <f t="shared" si="3"/>
        <v>84</v>
      </c>
      <c r="Q19" s="14">
        <v>3</v>
      </c>
      <c r="R19" s="14">
        <v>19</v>
      </c>
      <c r="S19" s="17" t="s">
        <v>43</v>
      </c>
      <c r="T19" s="138">
        <f t="shared" si="0"/>
        <v>84</v>
      </c>
      <c r="U19" s="14">
        <f t="shared" si="2"/>
        <v>3</v>
      </c>
      <c r="V19" s="14">
        <f t="shared" si="1"/>
        <v>19</v>
      </c>
    </row>
    <row r="20" spans="1:22" ht="12.75" x14ac:dyDescent="0.2">
      <c r="A20" s="9">
        <v>10</v>
      </c>
      <c r="B20" s="23" t="s">
        <v>112</v>
      </c>
      <c r="C20" s="1" t="s">
        <v>170</v>
      </c>
      <c r="D20" s="13"/>
      <c r="E20" s="14"/>
      <c r="F20" s="14"/>
      <c r="G20" s="14"/>
      <c r="H20" s="14"/>
      <c r="I20" s="14"/>
      <c r="J20" s="14"/>
      <c r="K20" s="17"/>
      <c r="L20" s="13">
        <v>1</v>
      </c>
      <c r="M20" s="14"/>
      <c r="N20" s="14">
        <v>2</v>
      </c>
      <c r="O20" s="14"/>
      <c r="P20" s="14">
        <f t="shared" si="3"/>
        <v>56</v>
      </c>
      <c r="Q20" s="14">
        <v>3</v>
      </c>
      <c r="R20" s="14">
        <v>33</v>
      </c>
      <c r="S20" s="17" t="s">
        <v>3</v>
      </c>
      <c r="T20" s="138">
        <f t="shared" si="0"/>
        <v>56</v>
      </c>
      <c r="U20" s="14">
        <f t="shared" si="2"/>
        <v>3</v>
      </c>
      <c r="V20" s="14">
        <f t="shared" si="1"/>
        <v>33</v>
      </c>
    </row>
    <row r="21" spans="1:22" ht="13.5" customHeight="1" x14ac:dyDescent="0.2">
      <c r="A21" s="9">
        <v>11</v>
      </c>
      <c r="B21" s="23" t="s">
        <v>49</v>
      </c>
      <c r="C21" s="1" t="s">
        <v>171</v>
      </c>
      <c r="D21" s="13"/>
      <c r="E21" s="14"/>
      <c r="F21" s="14"/>
      <c r="G21" s="14"/>
      <c r="H21" s="14"/>
      <c r="I21" s="14"/>
      <c r="J21" s="14"/>
      <c r="K21" s="17"/>
      <c r="L21" s="13">
        <v>2</v>
      </c>
      <c r="M21" s="14"/>
      <c r="N21" s="14">
        <v>2</v>
      </c>
      <c r="O21" s="14"/>
      <c r="P21" s="14">
        <f t="shared" si="3"/>
        <v>84</v>
      </c>
      <c r="Q21" s="14">
        <v>5</v>
      </c>
      <c r="R21" s="14">
        <v>69</v>
      </c>
      <c r="S21" s="17" t="s">
        <v>43</v>
      </c>
      <c r="T21" s="138">
        <f t="shared" si="0"/>
        <v>84</v>
      </c>
      <c r="U21" s="14">
        <f t="shared" si="2"/>
        <v>5</v>
      </c>
      <c r="V21" s="14">
        <f t="shared" si="1"/>
        <v>69</v>
      </c>
    </row>
    <row r="22" spans="1:22" ht="11.65" customHeight="1" x14ac:dyDescent="0.2">
      <c r="A22" s="9">
        <v>12</v>
      </c>
      <c r="B22" s="155" t="s">
        <v>116</v>
      </c>
      <c r="C22" s="1" t="s">
        <v>172</v>
      </c>
      <c r="D22" s="13"/>
      <c r="E22" s="14"/>
      <c r="F22" s="14"/>
      <c r="G22" s="14"/>
      <c r="H22" s="14"/>
      <c r="I22" s="14"/>
      <c r="J22" s="14"/>
      <c r="K22" s="17"/>
      <c r="L22" s="13">
        <v>2</v>
      </c>
      <c r="M22" s="14"/>
      <c r="N22" s="14">
        <v>1</v>
      </c>
      <c r="O22" s="14"/>
      <c r="P22" s="14">
        <f t="shared" si="3"/>
        <v>70</v>
      </c>
      <c r="Q22" s="14">
        <v>3</v>
      </c>
      <c r="R22" s="14">
        <v>33</v>
      </c>
      <c r="S22" s="17" t="s">
        <v>3</v>
      </c>
      <c r="T22" s="138">
        <f t="shared" si="0"/>
        <v>70</v>
      </c>
      <c r="U22" s="14">
        <f t="shared" si="2"/>
        <v>3</v>
      </c>
      <c r="V22" s="14">
        <f t="shared" si="1"/>
        <v>33</v>
      </c>
    </row>
    <row r="23" spans="1:22" ht="12.75" x14ac:dyDescent="0.2">
      <c r="A23" s="9">
        <v>13</v>
      </c>
      <c r="B23" s="23" t="s">
        <v>110</v>
      </c>
      <c r="C23" s="1" t="s">
        <v>173</v>
      </c>
      <c r="D23" s="13"/>
      <c r="E23" s="14"/>
      <c r="F23" s="14"/>
      <c r="G23" s="14"/>
      <c r="H23" s="14"/>
      <c r="I23" s="14"/>
      <c r="J23" s="14"/>
      <c r="K23" s="17"/>
      <c r="L23" s="13"/>
      <c r="M23" s="14"/>
      <c r="N23" s="14"/>
      <c r="O23" s="14"/>
      <c r="P23" s="14">
        <v>90</v>
      </c>
      <c r="Q23" s="14">
        <v>4</v>
      </c>
      <c r="R23" s="14">
        <v>10</v>
      </c>
      <c r="S23" s="17" t="s">
        <v>3</v>
      </c>
      <c r="T23" s="138">
        <f t="shared" si="0"/>
        <v>90</v>
      </c>
      <c r="U23" s="14">
        <f t="shared" si="2"/>
        <v>4</v>
      </c>
      <c r="V23" s="14">
        <f t="shared" si="1"/>
        <v>10</v>
      </c>
    </row>
    <row r="24" spans="1:22" ht="12" customHeight="1" x14ac:dyDescent="0.2">
      <c r="A24" s="68" t="s">
        <v>7</v>
      </c>
      <c r="B24" s="93" t="s">
        <v>33</v>
      </c>
      <c r="C24" s="92"/>
      <c r="D24" s="13">
        <v>2</v>
      </c>
      <c r="E24" s="14">
        <v>1</v>
      </c>
      <c r="F24" s="14"/>
      <c r="G24" s="14"/>
      <c r="H24" s="14">
        <f>(D24*2+SUM(E24:G24)*1)*14</f>
        <v>70</v>
      </c>
      <c r="I24" s="14">
        <v>4</v>
      </c>
      <c r="J24" s="14">
        <v>58</v>
      </c>
      <c r="K24" s="17" t="s">
        <v>3</v>
      </c>
      <c r="L24" s="13"/>
      <c r="M24" s="14"/>
      <c r="N24" s="14"/>
      <c r="O24" s="14"/>
      <c r="P24" s="14"/>
      <c r="Q24" s="14"/>
      <c r="R24" s="14"/>
      <c r="S24" s="17"/>
      <c r="T24" s="138">
        <f t="shared" si="0"/>
        <v>70</v>
      </c>
      <c r="U24" s="14">
        <f t="shared" si="2"/>
        <v>4</v>
      </c>
      <c r="V24" s="14">
        <f t="shared" si="1"/>
        <v>58</v>
      </c>
    </row>
    <row r="25" spans="1:22" ht="12" customHeight="1" thickBot="1" x14ac:dyDescent="0.25">
      <c r="A25" s="68" t="s">
        <v>7</v>
      </c>
      <c r="B25" s="93" t="s">
        <v>34</v>
      </c>
      <c r="C25" s="92"/>
      <c r="D25" s="107"/>
      <c r="E25" s="54"/>
      <c r="F25" s="54"/>
      <c r="G25" s="54"/>
      <c r="H25" s="54"/>
      <c r="I25" s="54"/>
      <c r="J25" s="54"/>
      <c r="K25" s="201"/>
      <c r="L25" s="107">
        <v>2</v>
      </c>
      <c r="M25" s="54"/>
      <c r="N25" s="54">
        <v>2</v>
      </c>
      <c r="O25" s="54"/>
      <c r="P25" s="54">
        <f>(L25*2+SUM(M25:O25)*1)*14</f>
        <v>84</v>
      </c>
      <c r="Q25" s="54">
        <v>4</v>
      </c>
      <c r="R25" s="54">
        <v>44</v>
      </c>
      <c r="S25" s="201" t="s">
        <v>43</v>
      </c>
      <c r="T25" s="159">
        <f>SUM(H25,P25)</f>
        <v>84</v>
      </c>
      <c r="U25" s="14">
        <f t="shared" si="2"/>
        <v>4</v>
      </c>
      <c r="V25" s="14">
        <f t="shared" si="1"/>
        <v>44</v>
      </c>
    </row>
    <row r="26" spans="1:22" ht="12" customHeight="1" x14ac:dyDescent="0.2">
      <c r="A26" s="233" t="s">
        <v>19</v>
      </c>
      <c r="B26" s="222"/>
      <c r="C26" s="234"/>
      <c r="D26" s="45">
        <f t="shared" ref="D26:J26" si="4">SUM(D11:D24)</f>
        <v>14</v>
      </c>
      <c r="E26" s="47">
        <f t="shared" si="4"/>
        <v>1</v>
      </c>
      <c r="F26" s="47">
        <f t="shared" si="4"/>
        <v>11</v>
      </c>
      <c r="G26" s="47">
        <f t="shared" si="4"/>
        <v>0</v>
      </c>
      <c r="H26" s="227">
        <f t="shared" si="4"/>
        <v>602</v>
      </c>
      <c r="I26" s="227">
        <f>SUM(I11:I25)</f>
        <v>30</v>
      </c>
      <c r="J26" s="227">
        <f t="shared" si="4"/>
        <v>386</v>
      </c>
      <c r="K26" s="290" t="s">
        <v>209</v>
      </c>
      <c r="L26" s="45">
        <f t="shared" ref="L26:R26" si="5">SUM(L11:L25)</f>
        <v>13</v>
      </c>
      <c r="M26" s="47">
        <f t="shared" si="5"/>
        <v>0</v>
      </c>
      <c r="N26" s="47">
        <f t="shared" si="5"/>
        <v>11</v>
      </c>
      <c r="O26" s="47">
        <f t="shared" si="5"/>
        <v>2</v>
      </c>
      <c r="P26" s="227">
        <f t="shared" si="5"/>
        <v>608</v>
      </c>
      <c r="Q26" s="227">
        <f>SUM(Q16:Q25)</f>
        <v>30</v>
      </c>
      <c r="R26" s="227">
        <f t="shared" si="5"/>
        <v>296</v>
      </c>
      <c r="S26" s="290" t="s">
        <v>208</v>
      </c>
      <c r="T26" s="189">
        <f>SUM(T11:T25)</f>
        <v>1210</v>
      </c>
      <c r="U26" s="240">
        <f>SUM(U11:U25)</f>
        <v>60</v>
      </c>
      <c r="V26" s="228">
        <f>SUM(V11:V25)</f>
        <v>682</v>
      </c>
    </row>
    <row r="27" spans="1:22" ht="15.75" customHeight="1" thickBot="1" x14ac:dyDescent="0.25">
      <c r="A27" s="235"/>
      <c r="B27" s="236"/>
      <c r="C27" s="237"/>
      <c r="D27" s="274">
        <f>SUM(D26:G26)</f>
        <v>26</v>
      </c>
      <c r="E27" s="275"/>
      <c r="F27" s="275"/>
      <c r="G27" s="275"/>
      <c r="H27" s="273"/>
      <c r="I27" s="273"/>
      <c r="J27" s="273"/>
      <c r="K27" s="291"/>
      <c r="L27" s="274">
        <f>SUM(L26:O26)</f>
        <v>26</v>
      </c>
      <c r="M27" s="275"/>
      <c r="N27" s="275"/>
      <c r="O27" s="275"/>
      <c r="P27" s="273"/>
      <c r="Q27" s="273"/>
      <c r="R27" s="273"/>
      <c r="S27" s="291"/>
      <c r="T27" s="190">
        <f>ABS(T26/28)</f>
        <v>43.214285714285715</v>
      </c>
      <c r="U27" s="239"/>
      <c r="V27" s="292"/>
    </row>
    <row r="28" spans="1:22" ht="12" customHeight="1" thickBot="1" x14ac:dyDescent="0.25">
      <c r="A28" s="256" t="s">
        <v>33</v>
      </c>
      <c r="B28" s="257"/>
      <c r="C28" s="258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</row>
    <row r="29" spans="1:22" ht="15" customHeight="1" thickBot="1" x14ac:dyDescent="0.25">
      <c r="A29" s="9">
        <v>14</v>
      </c>
      <c r="B29" s="23" t="s">
        <v>111</v>
      </c>
      <c r="C29" s="1" t="s">
        <v>228</v>
      </c>
      <c r="D29" s="58">
        <v>2</v>
      </c>
      <c r="E29" s="46">
        <v>1</v>
      </c>
      <c r="F29" s="46"/>
      <c r="G29" s="46"/>
      <c r="H29" s="46">
        <f>(D29*2+SUM(E29:G29)*1)*14</f>
        <v>70</v>
      </c>
      <c r="I29" s="46">
        <v>4</v>
      </c>
      <c r="J29" s="46">
        <v>58</v>
      </c>
      <c r="K29" s="199" t="s">
        <v>3</v>
      </c>
      <c r="L29" s="58"/>
      <c r="M29" s="46"/>
      <c r="N29" s="46"/>
      <c r="O29" s="46"/>
      <c r="P29" s="46"/>
      <c r="Q29" s="46"/>
      <c r="R29" s="46"/>
      <c r="S29" s="59"/>
      <c r="T29" s="198">
        <f t="shared" ref="T29:V29" si="6">SUM(H29,P29)</f>
        <v>70</v>
      </c>
      <c r="U29" s="46">
        <f t="shared" si="6"/>
        <v>4</v>
      </c>
      <c r="V29" s="59">
        <f t="shared" si="6"/>
        <v>58</v>
      </c>
    </row>
    <row r="30" spans="1:22" ht="10.5" customHeight="1" x14ac:dyDescent="0.2">
      <c r="A30" s="5">
        <v>15</v>
      </c>
      <c r="B30" s="23" t="s">
        <v>145</v>
      </c>
      <c r="C30" s="1" t="s">
        <v>229</v>
      </c>
      <c r="D30" s="58">
        <v>2</v>
      </c>
      <c r="E30" s="46">
        <v>1</v>
      </c>
      <c r="F30" s="46"/>
      <c r="G30" s="46"/>
      <c r="H30" s="46">
        <f>(D30*2+SUM(E30:G30)*1)*14</f>
        <v>70</v>
      </c>
      <c r="I30" s="46">
        <v>4</v>
      </c>
      <c r="J30" s="46">
        <v>58</v>
      </c>
      <c r="K30" s="46" t="s">
        <v>3</v>
      </c>
      <c r="L30" s="46"/>
      <c r="M30" s="46"/>
      <c r="N30" s="46"/>
      <c r="O30" s="46"/>
      <c r="P30" s="46"/>
      <c r="Q30" s="46"/>
      <c r="R30" s="46"/>
      <c r="S30" s="46"/>
      <c r="T30" s="46">
        <f>SUM(H30,P30)</f>
        <v>70</v>
      </c>
      <c r="U30" s="46">
        <f>SUM(I30,Q30)</f>
        <v>4</v>
      </c>
      <c r="V30" s="59">
        <f>SUM(J30,R30)</f>
        <v>58</v>
      </c>
    </row>
    <row r="31" spans="1:22" ht="12" customHeight="1" thickBot="1" x14ac:dyDescent="0.25">
      <c r="A31" s="256" t="s">
        <v>34</v>
      </c>
      <c r="B31" s="257"/>
      <c r="C31" s="258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</row>
    <row r="32" spans="1:22" ht="15" customHeight="1" x14ac:dyDescent="0.2">
      <c r="A32" s="9">
        <v>16</v>
      </c>
      <c r="B32" s="23" t="s">
        <v>126</v>
      </c>
      <c r="C32" s="1" t="s">
        <v>184</v>
      </c>
      <c r="D32" s="45"/>
      <c r="E32" s="47"/>
      <c r="F32" s="47"/>
      <c r="G32" s="46"/>
      <c r="H32" s="46"/>
      <c r="I32" s="46"/>
      <c r="J32" s="47"/>
      <c r="K32" s="50"/>
      <c r="L32" s="171">
        <v>2</v>
      </c>
      <c r="M32" s="172"/>
      <c r="N32" s="172">
        <v>2</v>
      </c>
      <c r="O32" s="46"/>
      <c r="P32" s="46">
        <f>(L32*2+SUM(M32:O32)*1)*14</f>
        <v>84</v>
      </c>
      <c r="Q32" s="46">
        <v>4</v>
      </c>
      <c r="R32" s="47">
        <v>44</v>
      </c>
      <c r="S32" s="50" t="s">
        <v>43</v>
      </c>
      <c r="T32" s="58">
        <f t="shared" ref="T32:V33" si="7">SUM(H32,P32)</f>
        <v>84</v>
      </c>
      <c r="U32" s="46">
        <f t="shared" si="7"/>
        <v>4</v>
      </c>
      <c r="V32" s="59">
        <f t="shared" si="7"/>
        <v>44</v>
      </c>
    </row>
    <row r="33" spans="1:22" thickBot="1" x14ac:dyDescent="0.25">
      <c r="A33" s="9">
        <v>17</v>
      </c>
      <c r="B33" s="23" t="s">
        <v>133</v>
      </c>
      <c r="C33" s="1" t="s">
        <v>230</v>
      </c>
      <c r="D33" s="51"/>
      <c r="E33" s="52"/>
      <c r="F33" s="52"/>
      <c r="G33" s="52"/>
      <c r="H33" s="54"/>
      <c r="I33" s="54"/>
      <c r="J33" s="52"/>
      <c r="K33" s="56"/>
      <c r="L33" s="173">
        <v>2</v>
      </c>
      <c r="M33" s="174"/>
      <c r="N33" s="174">
        <v>2</v>
      </c>
      <c r="O33" s="52"/>
      <c r="P33" s="54">
        <f>(L33*2+SUM(M33:O33)*1)*14</f>
        <v>84</v>
      </c>
      <c r="Q33" s="54">
        <v>4</v>
      </c>
      <c r="R33" s="52">
        <v>44</v>
      </c>
      <c r="S33" s="56" t="s">
        <v>43</v>
      </c>
      <c r="T33" s="107">
        <f t="shared" si="7"/>
        <v>84</v>
      </c>
      <c r="U33" s="54">
        <f t="shared" si="7"/>
        <v>4</v>
      </c>
      <c r="V33" s="201">
        <f t="shared" si="7"/>
        <v>44</v>
      </c>
    </row>
    <row r="34" spans="1:22" ht="12" customHeight="1" x14ac:dyDescent="0.2">
      <c r="A34" s="297" t="s">
        <v>9</v>
      </c>
      <c r="B34" s="298"/>
      <c r="C34" s="298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</row>
    <row r="35" spans="1:22" ht="12.75" x14ac:dyDescent="0.2">
      <c r="A35" s="9">
        <v>18</v>
      </c>
      <c r="B35" s="104" t="s">
        <v>63</v>
      </c>
      <c r="C35" s="1" t="s">
        <v>203</v>
      </c>
      <c r="D35" s="13">
        <v>1</v>
      </c>
      <c r="E35" s="14">
        <v>1</v>
      </c>
      <c r="F35" s="14"/>
      <c r="G35" s="14"/>
      <c r="H35" s="14">
        <v>42</v>
      </c>
      <c r="I35" s="14">
        <v>2</v>
      </c>
      <c r="J35" s="14">
        <v>22</v>
      </c>
      <c r="K35" s="17" t="s">
        <v>3</v>
      </c>
      <c r="L35" s="13"/>
      <c r="M35" s="14"/>
      <c r="N35" s="14"/>
      <c r="O35" s="14"/>
      <c r="P35" s="14"/>
      <c r="Q35" s="14"/>
      <c r="R35" s="14"/>
      <c r="S35" s="17"/>
      <c r="T35" s="13">
        <f t="shared" ref="T35:V38" si="8">SUM(H35,P35)</f>
        <v>42</v>
      </c>
      <c r="U35" s="14">
        <f t="shared" si="8"/>
        <v>2</v>
      </c>
      <c r="V35" s="17">
        <f t="shared" si="8"/>
        <v>22</v>
      </c>
    </row>
    <row r="36" spans="1:22" ht="21" x14ac:dyDescent="0.2">
      <c r="A36" s="9">
        <v>19</v>
      </c>
      <c r="B36" s="104" t="s">
        <v>136</v>
      </c>
      <c r="C36" s="1" t="s">
        <v>231</v>
      </c>
      <c r="D36" s="13"/>
      <c r="E36" s="14">
        <v>3</v>
      </c>
      <c r="F36" s="14"/>
      <c r="G36" s="14"/>
      <c r="H36" s="14">
        <v>42</v>
      </c>
      <c r="I36" s="14">
        <v>3</v>
      </c>
      <c r="J36" s="14">
        <v>33</v>
      </c>
      <c r="K36" s="17" t="s">
        <v>3</v>
      </c>
      <c r="L36" s="13"/>
      <c r="M36" s="14"/>
      <c r="N36" s="14"/>
      <c r="O36" s="14"/>
      <c r="P36" s="14"/>
      <c r="Q36" s="14"/>
      <c r="R36" s="14"/>
      <c r="S36" s="17"/>
      <c r="T36" s="13">
        <f t="shared" si="8"/>
        <v>42</v>
      </c>
      <c r="U36" s="14">
        <f t="shared" si="8"/>
        <v>3</v>
      </c>
      <c r="V36" s="17">
        <f t="shared" si="8"/>
        <v>33</v>
      </c>
    </row>
    <row r="37" spans="1:22" ht="12.75" x14ac:dyDescent="0.2">
      <c r="A37" s="9">
        <v>20</v>
      </c>
      <c r="B37" s="104" t="s">
        <v>137</v>
      </c>
      <c r="C37" s="1" t="s">
        <v>204</v>
      </c>
      <c r="D37" s="168"/>
      <c r="E37" s="169"/>
      <c r="F37" s="169"/>
      <c r="G37" s="169"/>
      <c r="H37" s="169"/>
      <c r="I37" s="169"/>
      <c r="J37" s="169"/>
      <c r="K37" s="170"/>
      <c r="L37" s="13">
        <v>1</v>
      </c>
      <c r="M37" s="14">
        <v>1</v>
      </c>
      <c r="N37" s="14"/>
      <c r="O37" s="14"/>
      <c r="P37" s="14">
        <v>42</v>
      </c>
      <c r="Q37" s="14">
        <v>3</v>
      </c>
      <c r="R37" s="14">
        <v>47</v>
      </c>
      <c r="S37" s="17" t="s">
        <v>43</v>
      </c>
      <c r="T37" s="13">
        <f>SUM(H37,P37)</f>
        <v>42</v>
      </c>
      <c r="U37" s="14">
        <f>SUM(I37,Q37)</f>
        <v>3</v>
      </c>
      <c r="V37" s="17">
        <f>SUM(J37,R37)</f>
        <v>47</v>
      </c>
    </row>
    <row r="38" spans="1:22" ht="21" x14ac:dyDescent="0.2">
      <c r="A38" s="9">
        <v>21</v>
      </c>
      <c r="B38" s="104" t="s">
        <v>138</v>
      </c>
      <c r="C38" s="1" t="s">
        <v>232</v>
      </c>
      <c r="D38" s="13"/>
      <c r="E38" s="14"/>
      <c r="F38" s="14"/>
      <c r="G38" s="14"/>
      <c r="H38" s="14"/>
      <c r="I38" s="14"/>
      <c r="J38" s="14"/>
      <c r="K38" s="17"/>
      <c r="L38" s="13"/>
      <c r="M38" s="14">
        <v>3</v>
      </c>
      <c r="N38" s="14"/>
      <c r="O38" s="14"/>
      <c r="P38" s="14">
        <v>42</v>
      </c>
      <c r="Q38" s="14">
        <v>2</v>
      </c>
      <c r="R38" s="14">
        <v>8</v>
      </c>
      <c r="S38" s="17" t="s">
        <v>3</v>
      </c>
      <c r="T38" s="13">
        <f t="shared" si="8"/>
        <v>42</v>
      </c>
      <c r="U38" s="14">
        <f t="shared" si="8"/>
        <v>2</v>
      </c>
      <c r="V38" s="17">
        <f t="shared" si="8"/>
        <v>8</v>
      </c>
    </row>
    <row r="39" spans="1:22" thickBot="1" x14ac:dyDescent="0.25">
      <c r="A39" s="5">
        <v>22</v>
      </c>
      <c r="B39" s="23" t="s">
        <v>135</v>
      </c>
      <c r="C39" s="1" t="s">
        <v>233</v>
      </c>
      <c r="D39" s="107">
        <v>1</v>
      </c>
      <c r="E39" s="54">
        <v>1</v>
      </c>
      <c r="F39" s="54"/>
      <c r="G39" s="54"/>
      <c r="H39" s="54">
        <v>42</v>
      </c>
      <c r="I39" s="54">
        <v>2</v>
      </c>
      <c r="J39" s="54">
        <v>22</v>
      </c>
      <c r="K39" s="54" t="s">
        <v>3</v>
      </c>
      <c r="L39" s="54"/>
      <c r="M39" s="54"/>
      <c r="N39" s="54"/>
      <c r="O39" s="54"/>
      <c r="P39" s="54"/>
      <c r="Q39" s="54"/>
      <c r="R39" s="54"/>
      <c r="S39" s="54"/>
      <c r="T39" s="54">
        <f>SUM(H39,P39)</f>
        <v>42</v>
      </c>
      <c r="U39" s="54">
        <f>SUM(I39,Q39)</f>
        <v>2</v>
      </c>
      <c r="V39" s="201">
        <f>SUM(J39,R39)</f>
        <v>22</v>
      </c>
    </row>
    <row r="40" spans="1:22" ht="43.9" customHeight="1" x14ac:dyDescent="0.2">
      <c r="A40" s="293" t="s">
        <v>31</v>
      </c>
      <c r="B40" s="294"/>
      <c r="C40" s="294"/>
      <c r="D40" s="94" t="s">
        <v>26</v>
      </c>
      <c r="E40" s="95" t="s">
        <v>17</v>
      </c>
      <c r="F40" s="95" t="s">
        <v>13</v>
      </c>
      <c r="G40" s="96" t="s">
        <v>23</v>
      </c>
      <c r="H40" s="95" t="s">
        <v>16</v>
      </c>
      <c r="I40" s="95" t="s">
        <v>14</v>
      </c>
      <c r="J40" s="95" t="s">
        <v>15</v>
      </c>
      <c r="K40" s="95"/>
      <c r="L40" s="95" t="s">
        <v>26</v>
      </c>
      <c r="M40" s="95" t="s">
        <v>17</v>
      </c>
      <c r="N40" s="95" t="s">
        <v>13</v>
      </c>
      <c r="O40" s="96" t="s">
        <v>18</v>
      </c>
      <c r="P40" s="95" t="s">
        <v>25</v>
      </c>
      <c r="Q40" s="95" t="s">
        <v>14</v>
      </c>
      <c r="R40" s="95" t="s">
        <v>24</v>
      </c>
      <c r="S40" s="160"/>
      <c r="T40" s="99"/>
      <c r="U40" s="99"/>
      <c r="V40" s="100"/>
    </row>
    <row r="41" spans="1:22" ht="15.75" customHeight="1" thickBot="1" x14ac:dyDescent="0.25">
      <c r="A41" s="295"/>
      <c r="B41" s="296"/>
      <c r="C41" s="296"/>
      <c r="D41" s="191">
        <v>750</v>
      </c>
      <c r="E41" s="6"/>
      <c r="F41" s="6">
        <v>14</v>
      </c>
      <c r="G41" s="32">
        <f>SUM(D27)</f>
        <v>26</v>
      </c>
      <c r="H41" s="192">
        <f>ABS(F41*G41)</f>
        <v>364</v>
      </c>
      <c r="I41" s="6"/>
      <c r="J41" s="7">
        <v>386</v>
      </c>
      <c r="K41" s="7"/>
      <c r="L41" s="193">
        <v>750</v>
      </c>
      <c r="M41" s="6"/>
      <c r="N41" s="6">
        <v>14</v>
      </c>
      <c r="O41" s="32">
        <f>SUM(L27)</f>
        <v>26</v>
      </c>
      <c r="P41" s="192">
        <f>ABS(N41*O41)</f>
        <v>364</v>
      </c>
      <c r="Q41" s="6"/>
      <c r="R41" s="7">
        <v>296</v>
      </c>
      <c r="S41" s="105"/>
      <c r="T41" s="30"/>
      <c r="U41" s="30"/>
      <c r="V41" s="31"/>
    </row>
    <row r="42" spans="1:22" ht="12.75" x14ac:dyDescent="0.2">
      <c r="A42" s="98"/>
      <c r="B42" s="98"/>
      <c r="C42" s="98"/>
      <c r="D42" s="4"/>
      <c r="P42" s="124"/>
      <c r="Q42" s="124"/>
      <c r="R42" s="123"/>
      <c r="T42" s="125"/>
      <c r="U42" s="125"/>
      <c r="V42" s="125"/>
    </row>
    <row r="43" spans="1:22" ht="12.75" x14ac:dyDescent="0.2">
      <c r="B43" s="241"/>
      <c r="C43" s="241"/>
      <c r="D43" s="4"/>
      <c r="P43" s="268" t="s">
        <v>28</v>
      </c>
      <c r="Q43" s="268"/>
      <c r="R43" s="268"/>
      <c r="S43" s="268"/>
      <c r="T43" s="268"/>
      <c r="U43" s="268"/>
      <c r="V43" s="268"/>
    </row>
    <row r="44" spans="1:22" ht="13.5" customHeight="1" x14ac:dyDescent="0.2">
      <c r="B44" s="241"/>
      <c r="C44" s="241"/>
      <c r="D44" s="4"/>
      <c r="P44" s="244" t="s">
        <v>207</v>
      </c>
      <c r="Q44" s="244"/>
      <c r="R44" s="244"/>
      <c r="S44" s="244"/>
      <c r="T44" s="244"/>
      <c r="U44" s="244"/>
      <c r="V44" s="244"/>
    </row>
    <row r="45" spans="1:22" ht="13.5" customHeight="1" x14ac:dyDescent="0.2">
      <c r="P45" s="221"/>
      <c r="Q45" s="221"/>
      <c r="R45" s="221"/>
      <c r="S45" s="221"/>
      <c r="T45" s="221"/>
      <c r="U45" s="221"/>
      <c r="V45" s="221"/>
    </row>
  </sheetData>
  <mergeCells count="42">
    <mergeCell ref="B44:C44"/>
    <mergeCell ref="P44:V44"/>
    <mergeCell ref="P45:V45"/>
    <mergeCell ref="A31:C31"/>
    <mergeCell ref="D31:V31"/>
    <mergeCell ref="A34:C34"/>
    <mergeCell ref="D34:V34"/>
    <mergeCell ref="A40:C41"/>
    <mergeCell ref="B43:C43"/>
    <mergeCell ref="P43:V43"/>
    <mergeCell ref="V26:V27"/>
    <mergeCell ref="D27:G27"/>
    <mergeCell ref="L27:O27"/>
    <mergeCell ref="A28:C28"/>
    <mergeCell ref="D28:V28"/>
    <mergeCell ref="T9:V9"/>
    <mergeCell ref="A26:C27"/>
    <mergeCell ref="H26:H27"/>
    <mergeCell ref="I26:I27"/>
    <mergeCell ref="J26:J27"/>
    <mergeCell ref="K26:K27"/>
    <mergeCell ref="P26:P27"/>
    <mergeCell ref="Q26:Q27"/>
    <mergeCell ref="R26:R27"/>
    <mergeCell ref="S26:S27"/>
    <mergeCell ref="A9:A10"/>
    <mergeCell ref="B9:B10"/>
    <mergeCell ref="C9:C10"/>
    <mergeCell ref="D9:K9"/>
    <mergeCell ref="L9:S9"/>
    <mergeCell ref="U26:U27"/>
    <mergeCell ref="A5:D5"/>
    <mergeCell ref="N5:V5"/>
    <mergeCell ref="A6:D6"/>
    <mergeCell ref="A7:V7"/>
    <mergeCell ref="B8:V8"/>
    <mergeCell ref="A4:D4"/>
    <mergeCell ref="A1:D1"/>
    <mergeCell ref="A2:D2"/>
    <mergeCell ref="N2:V2"/>
    <mergeCell ref="A3:D3"/>
    <mergeCell ref="N3:V3"/>
  </mergeCells>
  <pageMargins left="0.42" right="0.24" top="0.25" bottom="0.15" header="0.23622047244094499" footer="0.17"/>
  <pageSetup paperSize="9" scale="87" orientation="landscape" verticalDpi="598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7"/>
  <sheetViews>
    <sheetView view="pageLayout" topLeftCell="A10" zoomScale="145" zoomScaleNormal="100" zoomScaleSheetLayoutView="100" zoomScalePageLayoutView="145" workbookViewId="0">
      <selection activeCell="A39" sqref="A39:C39"/>
    </sheetView>
  </sheetViews>
  <sheetFormatPr defaultColWidth="7.28515625" defaultRowHeight="13.5" customHeight="1" x14ac:dyDescent="0.2"/>
  <cols>
    <col min="1" max="1" width="3.7109375" customWidth="1"/>
    <col min="2" max="2" width="39.7109375" customWidth="1"/>
    <col min="3" max="3" width="16.7109375" customWidth="1"/>
    <col min="4" max="10" width="4.140625" customWidth="1"/>
    <col min="11" max="11" width="7.140625" customWidth="1"/>
    <col min="12" max="18" width="4.140625" customWidth="1"/>
    <col min="19" max="19" width="6.7109375" customWidth="1"/>
    <col min="20" max="20" width="7.28515625" customWidth="1"/>
    <col min="21" max="21" width="5.28515625" customWidth="1"/>
    <col min="22" max="22" width="5.7109375" bestFit="1" customWidth="1"/>
  </cols>
  <sheetData>
    <row r="1" spans="1:24" s="34" customFormat="1" ht="14.25" customHeight="1" x14ac:dyDescent="0.2">
      <c r="A1" s="219" t="s">
        <v>185</v>
      </c>
      <c r="B1" s="220"/>
      <c r="C1" s="220"/>
      <c r="D1" s="220"/>
      <c r="E1" s="39"/>
      <c r="F1" s="33"/>
      <c r="G1" s="33"/>
      <c r="H1" s="33"/>
      <c r="I1" s="33"/>
    </row>
    <row r="2" spans="1:24" s="34" customFormat="1" ht="14.25" customHeight="1" x14ac:dyDescent="0.2">
      <c r="A2" s="220" t="s">
        <v>38</v>
      </c>
      <c r="B2" s="220"/>
      <c r="C2" s="220"/>
      <c r="D2" s="220"/>
      <c r="E2" s="39"/>
      <c r="F2" s="33"/>
      <c r="G2" s="33"/>
      <c r="H2" s="33"/>
      <c r="I2" s="33"/>
      <c r="N2" s="219" t="s">
        <v>71</v>
      </c>
      <c r="O2" s="219"/>
      <c r="P2" s="219"/>
      <c r="Q2" s="219"/>
      <c r="R2" s="219"/>
      <c r="S2" s="219"/>
      <c r="T2" s="219"/>
      <c r="U2" s="219"/>
      <c r="V2" s="219"/>
    </row>
    <row r="3" spans="1:24" s="36" customFormat="1" ht="14.25" customHeight="1" x14ac:dyDescent="0.2">
      <c r="A3" s="221" t="s">
        <v>39</v>
      </c>
      <c r="B3" s="224"/>
      <c r="C3" s="224"/>
      <c r="D3" s="224"/>
      <c r="E3" s="40"/>
      <c r="F3" s="33"/>
      <c r="G3" s="33"/>
      <c r="H3" s="33"/>
      <c r="I3" s="33"/>
      <c r="J3" s="34"/>
      <c r="K3" s="34"/>
      <c r="L3" s="34"/>
      <c r="M3" s="34"/>
      <c r="N3" s="225" t="s">
        <v>73</v>
      </c>
      <c r="O3" s="225"/>
      <c r="P3" s="225"/>
      <c r="Q3" s="225"/>
      <c r="R3" s="225"/>
      <c r="S3" s="225"/>
      <c r="T3" s="225"/>
      <c r="U3" s="225"/>
      <c r="V3" s="225"/>
    </row>
    <row r="4" spans="1:24" s="36" customFormat="1" ht="14.25" customHeight="1" x14ac:dyDescent="0.2">
      <c r="A4" s="221" t="s">
        <v>40</v>
      </c>
      <c r="B4" s="224"/>
      <c r="C4" s="224"/>
      <c r="D4" s="224"/>
      <c r="E4" s="40"/>
      <c r="F4" s="33"/>
      <c r="G4" s="33"/>
      <c r="H4" s="33"/>
      <c r="I4" s="33"/>
      <c r="J4" s="34"/>
      <c r="K4" s="34"/>
      <c r="L4" s="34"/>
      <c r="M4" s="34"/>
      <c r="N4" s="34"/>
      <c r="O4" s="35"/>
      <c r="P4" s="35"/>
      <c r="Q4" s="35"/>
      <c r="R4" s="35"/>
      <c r="S4" s="35"/>
      <c r="T4" s="35"/>
      <c r="U4" s="34"/>
      <c r="V4" s="34"/>
    </row>
    <row r="5" spans="1:24" s="38" customFormat="1" ht="14.25" customHeight="1" x14ac:dyDescent="0.2">
      <c r="A5" s="224" t="s">
        <v>36</v>
      </c>
      <c r="B5" s="224"/>
      <c r="C5" s="224"/>
      <c r="D5" s="224"/>
      <c r="E5" s="40"/>
      <c r="F5" s="37"/>
      <c r="G5" s="37"/>
      <c r="H5" s="37"/>
      <c r="I5" s="37"/>
      <c r="N5" s="225" t="s">
        <v>72</v>
      </c>
      <c r="O5" s="225"/>
      <c r="P5" s="225"/>
      <c r="Q5" s="225"/>
      <c r="R5" s="225"/>
      <c r="S5" s="225"/>
      <c r="T5" s="225"/>
      <c r="U5" s="225"/>
      <c r="V5" s="225"/>
    </row>
    <row r="6" spans="1:24" s="36" customFormat="1" ht="14.25" customHeight="1" x14ac:dyDescent="0.2">
      <c r="A6" s="225" t="s">
        <v>41</v>
      </c>
      <c r="B6" s="225"/>
      <c r="C6" s="225"/>
      <c r="D6" s="225"/>
      <c r="E6" s="35"/>
      <c r="F6" s="35"/>
      <c r="G6" s="35"/>
      <c r="H6" s="35"/>
      <c r="I6" s="35"/>
    </row>
    <row r="7" spans="1:24" s="2" customFormat="1" ht="12.75" customHeight="1" x14ac:dyDescent="0.2">
      <c r="A7" s="264" t="s">
        <v>245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</row>
    <row r="8" spans="1:24" s="2" customFormat="1" ht="12" customHeight="1" thickBot="1" x14ac:dyDescent="0.25">
      <c r="A8" s="41"/>
      <c r="B8" s="264" t="s">
        <v>147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4" s="2" customFormat="1" ht="12" hidden="1" customHeight="1" thickBot="1" x14ac:dyDescent="0.25">
      <c r="A9" s="41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spans="1:24" ht="30" customHeight="1" x14ac:dyDescent="0.2">
      <c r="A10" s="229" t="s">
        <v>11</v>
      </c>
      <c r="B10" s="222" t="s">
        <v>0</v>
      </c>
      <c r="C10" s="231" t="s">
        <v>1</v>
      </c>
      <c r="D10" s="226" t="s">
        <v>206</v>
      </c>
      <c r="E10" s="227"/>
      <c r="F10" s="227"/>
      <c r="G10" s="227"/>
      <c r="H10" s="227"/>
      <c r="I10" s="227"/>
      <c r="J10" s="227"/>
      <c r="K10" s="228"/>
      <c r="L10" s="262" t="s">
        <v>205</v>
      </c>
      <c r="M10" s="227"/>
      <c r="N10" s="227"/>
      <c r="O10" s="227"/>
      <c r="P10" s="227"/>
      <c r="Q10" s="227"/>
      <c r="R10" s="227"/>
      <c r="S10" s="263"/>
      <c r="T10" s="226" t="s">
        <v>2</v>
      </c>
      <c r="U10" s="227"/>
      <c r="V10" s="228"/>
    </row>
    <row r="11" spans="1:24" ht="24" customHeight="1" x14ac:dyDescent="0.2">
      <c r="A11" s="230"/>
      <c r="B11" s="223"/>
      <c r="C11" s="232"/>
      <c r="D11" s="9" t="s">
        <v>3</v>
      </c>
      <c r="E11" s="5" t="s">
        <v>29</v>
      </c>
      <c r="F11" s="5" t="s">
        <v>30</v>
      </c>
      <c r="G11" s="5" t="s">
        <v>4</v>
      </c>
      <c r="H11" s="5" t="s">
        <v>8</v>
      </c>
      <c r="I11" s="5" t="s">
        <v>5</v>
      </c>
      <c r="J11" s="5" t="s">
        <v>6</v>
      </c>
      <c r="K11" s="10" t="s">
        <v>20</v>
      </c>
      <c r="L11" s="11" t="s">
        <v>3</v>
      </c>
      <c r="M11" s="5" t="s">
        <v>29</v>
      </c>
      <c r="N11" s="5" t="s">
        <v>30</v>
      </c>
      <c r="O11" s="5" t="s">
        <v>4</v>
      </c>
      <c r="P11" s="5" t="s">
        <v>8</v>
      </c>
      <c r="Q11" s="5" t="s">
        <v>5</v>
      </c>
      <c r="R11" s="5" t="s">
        <v>6</v>
      </c>
      <c r="S11" s="12" t="s">
        <v>21</v>
      </c>
      <c r="T11" s="9" t="s">
        <v>8</v>
      </c>
      <c r="U11" s="5" t="s">
        <v>5</v>
      </c>
      <c r="V11" s="10" t="s">
        <v>6</v>
      </c>
      <c r="X11" s="215" t="s">
        <v>242</v>
      </c>
    </row>
    <row r="12" spans="1:24" thickBot="1" x14ac:dyDescent="0.25">
      <c r="A12" s="259" t="s">
        <v>10</v>
      </c>
      <c r="B12" s="260"/>
      <c r="C12" s="261"/>
      <c r="D12" s="265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7"/>
    </row>
    <row r="13" spans="1:24" ht="12.75" x14ac:dyDescent="0.2">
      <c r="A13" s="9">
        <v>1</v>
      </c>
      <c r="B13" s="155" t="s">
        <v>113</v>
      </c>
      <c r="C13" s="1" t="s">
        <v>307</v>
      </c>
      <c r="D13" s="58">
        <v>2</v>
      </c>
      <c r="E13" s="46"/>
      <c r="F13" s="46">
        <v>2</v>
      </c>
      <c r="G13" s="46"/>
      <c r="H13" s="46">
        <f>(D13*2+SUM(E13:G13)*1)*14</f>
        <v>84</v>
      </c>
      <c r="I13" s="46">
        <v>5</v>
      </c>
      <c r="J13" s="46">
        <v>58</v>
      </c>
      <c r="K13" s="59" t="s">
        <v>43</v>
      </c>
      <c r="L13" s="58"/>
      <c r="M13" s="46"/>
      <c r="N13" s="46"/>
      <c r="O13" s="46"/>
      <c r="P13" s="46"/>
      <c r="Q13" s="46"/>
      <c r="R13" s="46"/>
      <c r="S13" s="59"/>
      <c r="T13" s="198">
        <f>SUM(H13,P13)</f>
        <v>84</v>
      </c>
      <c r="U13" s="46">
        <f>SUM(I13,Q13)</f>
        <v>5</v>
      </c>
      <c r="V13" s="59">
        <f>SUM(J13,R13)</f>
        <v>58</v>
      </c>
    </row>
    <row r="14" spans="1:24" ht="12.75" customHeight="1" x14ac:dyDescent="0.2">
      <c r="A14" s="9">
        <v>2</v>
      </c>
      <c r="B14" s="23" t="s">
        <v>217</v>
      </c>
      <c r="C14" s="1" t="s">
        <v>308</v>
      </c>
      <c r="D14" s="13">
        <v>2</v>
      </c>
      <c r="E14" s="14">
        <v>2</v>
      </c>
      <c r="F14" s="14"/>
      <c r="G14" s="14"/>
      <c r="H14" s="14">
        <f>(D14*2+SUM(E14:G14)*1)*14</f>
        <v>84</v>
      </c>
      <c r="I14" s="14">
        <v>5</v>
      </c>
      <c r="J14" s="14">
        <v>58</v>
      </c>
      <c r="K14" s="17" t="s">
        <v>43</v>
      </c>
      <c r="L14" s="13"/>
      <c r="M14" s="14"/>
      <c r="N14" s="14"/>
      <c r="O14" s="14"/>
      <c r="P14" s="14"/>
      <c r="Q14" s="14"/>
      <c r="R14" s="14"/>
      <c r="S14" s="17"/>
      <c r="T14" s="138">
        <f t="shared" ref="T14:T19" si="0">SUM(H14,P14)</f>
        <v>84</v>
      </c>
      <c r="U14" s="14">
        <f t="shared" ref="U14:U26" si="1">SUM(I14,Q14)</f>
        <v>5</v>
      </c>
      <c r="V14" s="17">
        <f t="shared" ref="V14:V19" si="2">SUM(J14,R14)</f>
        <v>58</v>
      </c>
    </row>
    <row r="15" spans="1:24" ht="12" customHeight="1" x14ac:dyDescent="0.2">
      <c r="A15" s="9">
        <v>3</v>
      </c>
      <c r="B15" s="23" t="s">
        <v>115</v>
      </c>
      <c r="C15" s="1" t="s">
        <v>309</v>
      </c>
      <c r="D15" s="13">
        <v>2</v>
      </c>
      <c r="E15" s="14"/>
      <c r="F15" s="14"/>
      <c r="G15" s="14"/>
      <c r="H15" s="14">
        <f>(D15*2+SUM(E15:G15)*1)*14</f>
        <v>56</v>
      </c>
      <c r="I15" s="14">
        <v>3</v>
      </c>
      <c r="J15" s="14">
        <v>47</v>
      </c>
      <c r="K15" s="17" t="s">
        <v>43</v>
      </c>
      <c r="L15" s="13"/>
      <c r="M15" s="14"/>
      <c r="N15" s="14"/>
      <c r="O15" s="14"/>
      <c r="P15" s="14"/>
      <c r="Q15" s="14"/>
      <c r="R15" s="14"/>
      <c r="S15" s="17"/>
      <c r="T15" s="138">
        <f t="shared" si="0"/>
        <v>56</v>
      </c>
      <c r="U15" s="14">
        <f t="shared" si="1"/>
        <v>3</v>
      </c>
      <c r="V15" s="17">
        <f t="shared" si="2"/>
        <v>47</v>
      </c>
    </row>
    <row r="16" spans="1:24" ht="12" customHeight="1" x14ac:dyDescent="0.2">
      <c r="A16" s="9">
        <v>4</v>
      </c>
      <c r="B16" s="23" t="s">
        <v>117</v>
      </c>
      <c r="C16" s="1" t="s">
        <v>310</v>
      </c>
      <c r="D16" s="13"/>
      <c r="E16" s="14"/>
      <c r="F16" s="14"/>
      <c r="G16" s="14">
        <v>2</v>
      </c>
      <c r="H16" s="14">
        <f t="shared" ref="H16:H19" si="3">(D16*2+SUM(E16:G16)*1)*14</f>
        <v>28</v>
      </c>
      <c r="I16" s="14">
        <v>2</v>
      </c>
      <c r="J16" s="14">
        <v>22</v>
      </c>
      <c r="K16" s="17" t="s">
        <v>4</v>
      </c>
      <c r="L16" s="13"/>
      <c r="M16" s="14"/>
      <c r="N16" s="14"/>
      <c r="O16" s="14"/>
      <c r="P16" s="14"/>
      <c r="Q16" s="14"/>
      <c r="R16" s="14"/>
      <c r="S16" s="17"/>
      <c r="T16" s="138">
        <f t="shared" si="0"/>
        <v>28</v>
      </c>
      <c r="U16" s="14">
        <f t="shared" si="1"/>
        <v>2</v>
      </c>
      <c r="V16" s="17">
        <f t="shared" si="2"/>
        <v>22</v>
      </c>
    </row>
    <row r="17" spans="1:22" ht="12.75" x14ac:dyDescent="0.2">
      <c r="A17" s="9">
        <v>5</v>
      </c>
      <c r="B17" s="23" t="s">
        <v>129</v>
      </c>
      <c r="C17" s="1" t="s">
        <v>311</v>
      </c>
      <c r="D17" s="13">
        <v>3</v>
      </c>
      <c r="E17" s="14"/>
      <c r="F17" s="14">
        <v>3</v>
      </c>
      <c r="G17" s="14"/>
      <c r="H17" s="14">
        <f t="shared" si="3"/>
        <v>126</v>
      </c>
      <c r="I17" s="14">
        <v>6</v>
      </c>
      <c r="J17" s="14">
        <v>88</v>
      </c>
      <c r="K17" s="17" t="s">
        <v>43</v>
      </c>
      <c r="L17" s="13"/>
      <c r="M17" s="14"/>
      <c r="N17" s="14"/>
      <c r="O17" s="14"/>
      <c r="P17" s="14"/>
      <c r="Q17" s="14"/>
      <c r="R17" s="14"/>
      <c r="S17" s="17"/>
      <c r="T17" s="138">
        <f t="shared" si="0"/>
        <v>126</v>
      </c>
      <c r="U17" s="14">
        <f t="shared" si="1"/>
        <v>6</v>
      </c>
      <c r="V17" s="17">
        <f t="shared" si="2"/>
        <v>88</v>
      </c>
    </row>
    <row r="18" spans="1:22" ht="12.75" x14ac:dyDescent="0.2">
      <c r="A18" s="9">
        <v>6</v>
      </c>
      <c r="B18" s="23" t="s">
        <v>219</v>
      </c>
      <c r="C18" s="1" t="s">
        <v>312</v>
      </c>
      <c r="D18" s="13">
        <v>2</v>
      </c>
      <c r="E18" s="14"/>
      <c r="F18" s="14">
        <v>2</v>
      </c>
      <c r="G18" s="143"/>
      <c r="H18" s="14">
        <f t="shared" si="3"/>
        <v>84</v>
      </c>
      <c r="I18" s="14">
        <v>5</v>
      </c>
      <c r="J18" s="14">
        <v>58</v>
      </c>
      <c r="K18" s="17" t="s">
        <v>43</v>
      </c>
      <c r="L18" s="13"/>
      <c r="M18" s="14"/>
      <c r="N18" s="14"/>
      <c r="O18" s="14"/>
      <c r="P18" s="14"/>
      <c r="Q18" s="14"/>
      <c r="R18" s="14"/>
      <c r="S18" s="17"/>
      <c r="T18" s="138">
        <f t="shared" si="0"/>
        <v>84</v>
      </c>
      <c r="U18" s="14">
        <f t="shared" si="1"/>
        <v>5</v>
      </c>
      <c r="V18" s="17">
        <f t="shared" si="2"/>
        <v>58</v>
      </c>
    </row>
    <row r="19" spans="1:22" ht="12" customHeight="1" thickBot="1" x14ac:dyDescent="0.25">
      <c r="A19" s="9">
        <v>7</v>
      </c>
      <c r="B19" s="23" t="s">
        <v>188</v>
      </c>
      <c r="C19" s="1" t="s">
        <v>313</v>
      </c>
      <c r="D19" s="51"/>
      <c r="E19" s="54">
        <v>1</v>
      </c>
      <c r="F19" s="54"/>
      <c r="G19" s="54"/>
      <c r="H19" s="54">
        <f t="shared" si="3"/>
        <v>14</v>
      </c>
      <c r="I19" s="54">
        <v>1</v>
      </c>
      <c r="J19" s="54">
        <v>22</v>
      </c>
      <c r="K19" s="201" t="s">
        <v>3</v>
      </c>
      <c r="L19" s="68"/>
      <c r="M19" s="71"/>
      <c r="N19" s="71"/>
      <c r="O19" s="71"/>
      <c r="P19" s="71"/>
      <c r="Q19" s="71"/>
      <c r="R19" s="69"/>
      <c r="S19" s="141"/>
      <c r="T19" s="138">
        <f t="shared" si="0"/>
        <v>14</v>
      </c>
      <c r="U19" s="14">
        <f>SUM(I19,Q19)</f>
        <v>1</v>
      </c>
      <c r="V19" s="17">
        <f t="shared" si="2"/>
        <v>22</v>
      </c>
    </row>
    <row r="20" spans="1:22" ht="12" customHeight="1" x14ac:dyDescent="0.2">
      <c r="A20" s="9">
        <v>8</v>
      </c>
      <c r="B20" s="23" t="s">
        <v>218</v>
      </c>
      <c r="C20" s="1" t="s">
        <v>314</v>
      </c>
      <c r="D20" s="136"/>
      <c r="E20" s="137"/>
      <c r="F20" s="137"/>
      <c r="G20" s="137"/>
      <c r="H20" s="137"/>
      <c r="I20" s="137"/>
      <c r="J20" s="137"/>
      <c r="K20" s="140"/>
      <c r="L20" s="58">
        <v>2</v>
      </c>
      <c r="M20" s="46"/>
      <c r="N20" s="46">
        <v>2</v>
      </c>
      <c r="O20" s="46"/>
      <c r="P20" s="46">
        <f>(L20*2+SUM(M20:O20)*1)*14</f>
        <v>84</v>
      </c>
      <c r="Q20" s="46">
        <v>4</v>
      </c>
      <c r="R20" s="46">
        <v>44</v>
      </c>
      <c r="S20" s="59" t="s">
        <v>43</v>
      </c>
      <c r="T20" s="138">
        <f t="shared" ref="T20:T26" si="4">SUM(H20,P20)</f>
        <v>84</v>
      </c>
      <c r="U20" s="14">
        <f t="shared" si="1"/>
        <v>4</v>
      </c>
      <c r="V20" s="17">
        <f t="shared" ref="V20:V26" si="5">SUM(J20,R20)</f>
        <v>44</v>
      </c>
    </row>
    <row r="21" spans="1:22" ht="12.75" x14ac:dyDescent="0.2">
      <c r="A21" s="9">
        <v>9</v>
      </c>
      <c r="B21" s="23" t="s">
        <v>76</v>
      </c>
      <c r="C21" s="1" t="s">
        <v>315</v>
      </c>
      <c r="D21" s="13"/>
      <c r="E21" s="14"/>
      <c r="F21" s="14"/>
      <c r="G21" s="14"/>
      <c r="H21" s="14"/>
      <c r="I21" s="14"/>
      <c r="J21" s="14"/>
      <c r="K21" s="134"/>
      <c r="L21" s="13">
        <v>2</v>
      </c>
      <c r="M21" s="14"/>
      <c r="N21" s="14">
        <v>2</v>
      </c>
      <c r="O21" s="14"/>
      <c r="P21" s="14">
        <f t="shared" ref="P21:P26" si="6">(L21*2+SUM(M21:O21)*1)*14</f>
        <v>84</v>
      </c>
      <c r="Q21" s="14">
        <v>4</v>
      </c>
      <c r="R21" s="14">
        <v>44</v>
      </c>
      <c r="S21" s="17" t="s">
        <v>43</v>
      </c>
      <c r="T21" s="138">
        <f t="shared" si="4"/>
        <v>84</v>
      </c>
      <c r="U21" s="14">
        <f t="shared" si="1"/>
        <v>4</v>
      </c>
      <c r="V21" s="17">
        <f t="shared" si="5"/>
        <v>44</v>
      </c>
    </row>
    <row r="22" spans="1:22" ht="12" customHeight="1" x14ac:dyDescent="0.2">
      <c r="A22" s="9">
        <v>10</v>
      </c>
      <c r="B22" s="23" t="s">
        <v>128</v>
      </c>
      <c r="C22" s="1" t="s">
        <v>316</v>
      </c>
      <c r="D22" s="13"/>
      <c r="E22" s="14"/>
      <c r="F22" s="14"/>
      <c r="G22" s="14"/>
      <c r="H22" s="14"/>
      <c r="I22" s="14"/>
      <c r="J22" s="14"/>
      <c r="K22" s="134"/>
      <c r="L22" s="13">
        <v>2</v>
      </c>
      <c r="M22" s="14"/>
      <c r="N22" s="14">
        <v>3</v>
      </c>
      <c r="O22" s="14"/>
      <c r="P22" s="14">
        <f t="shared" si="6"/>
        <v>98</v>
      </c>
      <c r="Q22" s="14">
        <v>7</v>
      </c>
      <c r="R22" s="14">
        <v>69</v>
      </c>
      <c r="S22" s="17" t="s">
        <v>43</v>
      </c>
      <c r="T22" s="138">
        <f t="shared" si="4"/>
        <v>98</v>
      </c>
      <c r="U22" s="14">
        <f t="shared" si="1"/>
        <v>7</v>
      </c>
      <c r="V22" s="17">
        <f t="shared" si="5"/>
        <v>69</v>
      </c>
    </row>
    <row r="23" spans="1:22" ht="11.25" customHeight="1" x14ac:dyDescent="0.2">
      <c r="A23" s="9">
        <v>11</v>
      </c>
      <c r="B23" s="155" t="s">
        <v>130</v>
      </c>
      <c r="C23" s="1" t="s">
        <v>317</v>
      </c>
      <c r="D23" s="13"/>
      <c r="E23" s="14"/>
      <c r="F23" s="14"/>
      <c r="G23" s="14"/>
      <c r="H23" s="14"/>
      <c r="I23" s="14"/>
      <c r="J23" s="14"/>
      <c r="K23" s="134"/>
      <c r="L23" s="13">
        <v>2</v>
      </c>
      <c r="M23" s="14"/>
      <c r="N23" s="14">
        <v>3</v>
      </c>
      <c r="O23" s="14"/>
      <c r="P23" s="14">
        <f t="shared" si="6"/>
        <v>98</v>
      </c>
      <c r="Q23" s="14">
        <v>5</v>
      </c>
      <c r="R23" s="14">
        <v>54</v>
      </c>
      <c r="S23" s="17" t="s">
        <v>43</v>
      </c>
      <c r="T23" s="138">
        <f t="shared" si="4"/>
        <v>98</v>
      </c>
      <c r="U23" s="14">
        <f t="shared" si="1"/>
        <v>5</v>
      </c>
      <c r="V23" s="17">
        <f t="shared" si="5"/>
        <v>54</v>
      </c>
    </row>
    <row r="24" spans="1:22" ht="11.25" customHeight="1" x14ac:dyDescent="0.2">
      <c r="A24" s="9">
        <v>12</v>
      </c>
      <c r="B24" s="23" t="s">
        <v>145</v>
      </c>
      <c r="C24" s="1" t="s">
        <v>318</v>
      </c>
      <c r="D24" s="13"/>
      <c r="E24" s="14"/>
      <c r="F24" s="14"/>
      <c r="G24" s="14"/>
      <c r="H24" s="14"/>
      <c r="I24" s="14"/>
      <c r="J24" s="14"/>
      <c r="K24" s="134"/>
      <c r="L24" s="216">
        <v>1</v>
      </c>
      <c r="M24" s="14"/>
      <c r="N24" s="14"/>
      <c r="O24" s="14"/>
      <c r="P24" s="14">
        <f t="shared" si="6"/>
        <v>28</v>
      </c>
      <c r="Q24" s="14">
        <v>2</v>
      </c>
      <c r="R24" s="14">
        <v>54</v>
      </c>
      <c r="S24" s="17" t="s">
        <v>43</v>
      </c>
      <c r="T24" s="138">
        <f t="shared" si="4"/>
        <v>28</v>
      </c>
      <c r="U24" s="14">
        <f t="shared" si="1"/>
        <v>2</v>
      </c>
      <c r="V24" s="17"/>
    </row>
    <row r="25" spans="1:22" ht="12" customHeight="1" x14ac:dyDescent="0.2">
      <c r="A25" s="9">
        <v>13</v>
      </c>
      <c r="B25" s="23" t="s">
        <v>54</v>
      </c>
      <c r="C25" s="1" t="s">
        <v>319</v>
      </c>
      <c r="D25" s="13"/>
      <c r="E25" s="14"/>
      <c r="F25" s="14"/>
      <c r="G25" s="14"/>
      <c r="H25" s="14"/>
      <c r="I25" s="14"/>
      <c r="J25" s="14"/>
      <c r="K25" s="134"/>
      <c r="L25" s="13"/>
      <c r="M25" s="14"/>
      <c r="N25" s="14"/>
      <c r="O25" s="14">
        <v>4</v>
      </c>
      <c r="P25" s="14">
        <f t="shared" si="6"/>
        <v>56</v>
      </c>
      <c r="Q25" s="14">
        <v>3</v>
      </c>
      <c r="R25" s="14">
        <v>34</v>
      </c>
      <c r="S25" s="17" t="s">
        <v>44</v>
      </c>
      <c r="T25" s="138">
        <f t="shared" si="4"/>
        <v>56</v>
      </c>
      <c r="U25" s="14">
        <f t="shared" si="1"/>
        <v>3</v>
      </c>
      <c r="V25" s="17">
        <f t="shared" si="5"/>
        <v>34</v>
      </c>
    </row>
    <row r="26" spans="1:22" ht="12" customHeight="1" x14ac:dyDescent="0.2">
      <c r="A26" s="9">
        <v>15</v>
      </c>
      <c r="B26" s="23" t="s">
        <v>191</v>
      </c>
      <c r="C26" s="1" t="s">
        <v>320</v>
      </c>
      <c r="D26" s="9"/>
      <c r="E26" s="5"/>
      <c r="F26" s="14"/>
      <c r="G26" s="14"/>
      <c r="H26" s="14"/>
      <c r="I26" s="14"/>
      <c r="J26" s="5"/>
      <c r="K26" s="12"/>
      <c r="L26" s="9"/>
      <c r="M26" s="14">
        <v>1</v>
      </c>
      <c r="N26" s="14"/>
      <c r="O26" s="14"/>
      <c r="P26" s="14">
        <f t="shared" si="6"/>
        <v>14</v>
      </c>
      <c r="Q26" s="14">
        <v>1</v>
      </c>
      <c r="R26" s="14">
        <v>22</v>
      </c>
      <c r="S26" s="17" t="s">
        <v>3</v>
      </c>
      <c r="T26" s="138">
        <f t="shared" si="4"/>
        <v>14</v>
      </c>
      <c r="U26" s="14">
        <f t="shared" si="1"/>
        <v>1</v>
      </c>
      <c r="V26" s="17">
        <f t="shared" si="5"/>
        <v>22</v>
      </c>
    </row>
    <row r="27" spans="1:22" ht="12" customHeight="1" thickBot="1" x14ac:dyDescent="0.25">
      <c r="A27" s="9" t="s">
        <v>7</v>
      </c>
      <c r="B27" s="24" t="s">
        <v>33</v>
      </c>
      <c r="C27" s="1"/>
      <c r="D27" s="13">
        <v>2</v>
      </c>
      <c r="E27" s="14">
        <v>1</v>
      </c>
      <c r="F27" s="14"/>
      <c r="G27" s="14"/>
      <c r="H27" s="14">
        <f>(D27*2+SUM(E27:G27)*1)*14</f>
        <v>70</v>
      </c>
      <c r="I27" s="14">
        <v>3</v>
      </c>
      <c r="J27" s="14">
        <v>33</v>
      </c>
      <c r="K27" s="134" t="s">
        <v>3</v>
      </c>
      <c r="L27" s="13"/>
      <c r="M27" s="14"/>
      <c r="N27" s="5"/>
      <c r="O27" s="5"/>
      <c r="P27" s="14"/>
      <c r="Q27" s="14"/>
      <c r="R27" s="5"/>
      <c r="S27" s="10"/>
      <c r="T27" s="135">
        <f>SUM(H27,P27)</f>
        <v>70</v>
      </c>
      <c r="U27" s="54">
        <f>Q27+I27</f>
        <v>3</v>
      </c>
      <c r="V27" s="201">
        <f>SUM(J27,R27)</f>
        <v>33</v>
      </c>
    </row>
    <row r="28" spans="1:22" ht="12" customHeight="1" thickBot="1" x14ac:dyDescent="0.25">
      <c r="A28" s="9" t="s">
        <v>7</v>
      </c>
      <c r="B28" s="24" t="s">
        <v>34</v>
      </c>
      <c r="C28" s="1"/>
      <c r="D28" s="145"/>
      <c r="E28" s="146"/>
      <c r="F28" s="146"/>
      <c r="G28" s="146"/>
      <c r="H28" s="146"/>
      <c r="I28" s="146"/>
      <c r="J28" s="146"/>
      <c r="K28" s="161"/>
      <c r="L28" s="107">
        <v>1</v>
      </c>
      <c r="M28" s="54">
        <v>1</v>
      </c>
      <c r="N28" s="52"/>
      <c r="O28" s="54"/>
      <c r="P28" s="54">
        <f>(L28*2+SUM(M28:O28)*1)*14</f>
        <v>42</v>
      </c>
      <c r="Q28" s="54">
        <v>2</v>
      </c>
      <c r="R28" s="54">
        <v>34</v>
      </c>
      <c r="S28" s="201" t="s">
        <v>3</v>
      </c>
      <c r="T28" s="135">
        <f>P28+H28</f>
        <v>42</v>
      </c>
      <c r="U28" s="54">
        <f>Q28+I28</f>
        <v>2</v>
      </c>
      <c r="V28" s="201">
        <f>R28+J28</f>
        <v>34</v>
      </c>
    </row>
    <row r="29" spans="1:22" ht="12" customHeight="1" x14ac:dyDescent="0.2">
      <c r="A29" s="303" t="s">
        <v>19</v>
      </c>
      <c r="B29" s="223"/>
      <c r="C29" s="304"/>
      <c r="D29" s="45">
        <f>SUM(D13:D28)</f>
        <v>13</v>
      </c>
      <c r="E29" s="47">
        <f>SUM(E13:E28)</f>
        <v>4</v>
      </c>
      <c r="F29" s="47">
        <f>SUM(F13:F28)</f>
        <v>7</v>
      </c>
      <c r="G29" s="47">
        <f>SUM(G13:G28)</f>
        <v>2</v>
      </c>
      <c r="H29" s="240">
        <f>SUM(H13:H26)</f>
        <v>476</v>
      </c>
      <c r="I29" s="227">
        <f>SUM(I13:I28)</f>
        <v>30</v>
      </c>
      <c r="J29" s="227">
        <f>SUM(J13:J28)</f>
        <v>386</v>
      </c>
      <c r="K29" s="277" t="s">
        <v>141</v>
      </c>
      <c r="L29" s="45">
        <f>SUM(L13:L28)</f>
        <v>10</v>
      </c>
      <c r="M29" s="47">
        <f>SUM(M13:M28)</f>
        <v>2</v>
      </c>
      <c r="N29" s="47">
        <f>SUM(N13:N28)</f>
        <v>10</v>
      </c>
      <c r="O29" s="47">
        <f>SUM(O13:O28)</f>
        <v>4</v>
      </c>
      <c r="P29" s="240">
        <f>SUM(P13:P26)</f>
        <v>462</v>
      </c>
      <c r="Q29" s="227">
        <f>SUM(Q13:Q28)</f>
        <v>28</v>
      </c>
      <c r="R29" s="227">
        <f>SUM(R13:R28)</f>
        <v>355</v>
      </c>
      <c r="S29" s="277" t="s">
        <v>183</v>
      </c>
      <c r="T29" s="194">
        <f>SUM(T13:T26)</f>
        <v>938</v>
      </c>
      <c r="U29" s="240">
        <f>SUM(U13:U28)</f>
        <v>58</v>
      </c>
      <c r="V29" s="228">
        <f>SUM(V13:V28)</f>
        <v>687</v>
      </c>
    </row>
    <row r="30" spans="1:22" ht="18.75" customHeight="1" thickBot="1" x14ac:dyDescent="0.25">
      <c r="A30" s="303"/>
      <c r="B30" s="223"/>
      <c r="C30" s="304"/>
      <c r="D30" s="274">
        <f>SUM(D29:G29)</f>
        <v>26</v>
      </c>
      <c r="E30" s="275"/>
      <c r="F30" s="275"/>
      <c r="G30" s="275"/>
      <c r="H30" s="239"/>
      <c r="I30" s="273"/>
      <c r="J30" s="273"/>
      <c r="K30" s="278"/>
      <c r="L30" s="274">
        <f>SUM(L29:O29)</f>
        <v>26</v>
      </c>
      <c r="M30" s="275"/>
      <c r="N30" s="275"/>
      <c r="O30" s="275"/>
      <c r="P30" s="239"/>
      <c r="Q30" s="273"/>
      <c r="R30" s="273"/>
      <c r="S30" s="278"/>
      <c r="T30" s="195">
        <f>ABS(T29/28)</f>
        <v>33.5</v>
      </c>
      <c r="U30" s="239"/>
      <c r="V30" s="292"/>
    </row>
    <row r="31" spans="1:22" ht="12.75" x14ac:dyDescent="0.2">
      <c r="A31" s="42" t="s">
        <v>7</v>
      </c>
      <c r="B31" s="43" t="s">
        <v>37</v>
      </c>
      <c r="C31" s="1" t="s">
        <v>7</v>
      </c>
      <c r="D31" s="58"/>
      <c r="E31" s="46"/>
      <c r="F31" s="46"/>
      <c r="G31" s="46"/>
      <c r="H31" s="46"/>
      <c r="I31" s="46"/>
      <c r="J31" s="46"/>
      <c r="K31" s="59"/>
      <c r="L31" s="58"/>
      <c r="M31" s="46"/>
      <c r="N31" s="46"/>
      <c r="O31" s="46"/>
      <c r="P31" s="46"/>
      <c r="Q31" s="97">
        <v>5</v>
      </c>
      <c r="R31" s="46"/>
      <c r="S31" s="59"/>
      <c r="T31" s="198"/>
      <c r="U31" s="97">
        <v>5</v>
      </c>
      <c r="V31" s="59"/>
    </row>
    <row r="32" spans="1:22" thickBot="1" x14ac:dyDescent="0.25">
      <c r="A32" s="42"/>
      <c r="B32" s="43" t="s">
        <v>47</v>
      </c>
      <c r="C32" s="1" t="s">
        <v>7</v>
      </c>
      <c r="D32" s="107"/>
      <c r="E32" s="54"/>
      <c r="F32" s="54"/>
      <c r="G32" s="54"/>
      <c r="H32" s="54"/>
      <c r="I32" s="54"/>
      <c r="J32" s="54"/>
      <c r="K32" s="201"/>
      <c r="L32" s="107"/>
      <c r="M32" s="54"/>
      <c r="N32" s="54"/>
      <c r="O32" s="54"/>
      <c r="P32" s="54"/>
      <c r="Q32" s="131">
        <v>5</v>
      </c>
      <c r="R32" s="54"/>
      <c r="S32" s="201"/>
      <c r="T32" s="135"/>
      <c r="U32" s="131">
        <v>5</v>
      </c>
      <c r="V32" s="201"/>
    </row>
    <row r="33" spans="1:22" ht="12" customHeight="1" thickBot="1" x14ac:dyDescent="0.25">
      <c r="A33" s="299" t="s">
        <v>33</v>
      </c>
      <c r="B33" s="302"/>
      <c r="C33" s="301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3"/>
    </row>
    <row r="34" spans="1:22" ht="12.75" x14ac:dyDescent="0.2">
      <c r="A34" s="9">
        <v>15</v>
      </c>
      <c r="B34" s="23" t="s">
        <v>142</v>
      </c>
      <c r="C34" s="1" t="s">
        <v>321</v>
      </c>
      <c r="D34" s="58">
        <v>2</v>
      </c>
      <c r="E34" s="46">
        <v>1</v>
      </c>
      <c r="F34" s="46"/>
      <c r="G34" s="46"/>
      <c r="H34" s="46">
        <f>(D34*2+SUM(E34:G34)*1)*14</f>
        <v>70</v>
      </c>
      <c r="I34" s="46">
        <v>3</v>
      </c>
      <c r="J34" s="46">
        <v>33</v>
      </c>
      <c r="K34" s="59" t="s">
        <v>3</v>
      </c>
      <c r="L34" s="58"/>
      <c r="M34" s="46"/>
      <c r="N34" s="46"/>
      <c r="O34" s="46"/>
      <c r="P34" s="46"/>
      <c r="Q34" s="46"/>
      <c r="R34" s="46"/>
      <c r="S34" s="59"/>
      <c r="T34" s="58">
        <f t="shared" ref="T34:V35" si="7">SUM(H34,P34)</f>
        <v>70</v>
      </c>
      <c r="U34" s="46">
        <f t="shared" si="7"/>
        <v>3</v>
      </c>
      <c r="V34" s="59">
        <f t="shared" si="7"/>
        <v>33</v>
      </c>
    </row>
    <row r="35" spans="1:22" thickBot="1" x14ac:dyDescent="0.25">
      <c r="A35" s="9">
        <v>16</v>
      </c>
      <c r="B35" s="23" t="s">
        <v>131</v>
      </c>
      <c r="C35" s="1" t="s">
        <v>322</v>
      </c>
      <c r="D35" s="107">
        <v>2</v>
      </c>
      <c r="E35" s="54">
        <v>1</v>
      </c>
      <c r="F35" s="54"/>
      <c r="G35" s="54"/>
      <c r="H35" s="54">
        <f>(D35*2+SUM(E35:G35)*1)*14</f>
        <v>70</v>
      </c>
      <c r="I35" s="54">
        <v>3</v>
      </c>
      <c r="J35" s="54">
        <v>33</v>
      </c>
      <c r="K35" s="201" t="s">
        <v>3</v>
      </c>
      <c r="L35" s="107"/>
      <c r="M35" s="54"/>
      <c r="N35" s="54"/>
      <c r="O35" s="54"/>
      <c r="P35" s="54"/>
      <c r="Q35" s="54"/>
      <c r="R35" s="54"/>
      <c r="S35" s="201"/>
      <c r="T35" s="107">
        <f t="shared" si="7"/>
        <v>70</v>
      </c>
      <c r="U35" s="54">
        <f t="shared" si="7"/>
        <v>3</v>
      </c>
      <c r="V35" s="201">
        <f t="shared" si="7"/>
        <v>33</v>
      </c>
    </row>
    <row r="36" spans="1:22" thickBot="1" x14ac:dyDescent="0.25">
      <c r="A36" s="299" t="s">
        <v>34</v>
      </c>
      <c r="B36" s="300"/>
      <c r="C36" s="301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3"/>
    </row>
    <row r="37" spans="1:22" thickBot="1" x14ac:dyDescent="0.25">
      <c r="A37" s="9">
        <v>17</v>
      </c>
      <c r="B37" s="23" t="s">
        <v>53</v>
      </c>
      <c r="C37" s="1" t="s">
        <v>326</v>
      </c>
      <c r="D37" s="148"/>
      <c r="E37" s="149"/>
      <c r="F37" s="149"/>
      <c r="G37" s="149"/>
      <c r="H37" s="149"/>
      <c r="I37" s="149"/>
      <c r="J37" s="149"/>
      <c r="K37" s="150"/>
      <c r="L37" s="132">
        <v>1</v>
      </c>
      <c r="M37" s="47">
        <v>1</v>
      </c>
      <c r="N37" s="47"/>
      <c r="O37" s="46"/>
      <c r="P37" s="46">
        <f>(L37*2+SUM(M37:O37)*1)*14</f>
        <v>42</v>
      </c>
      <c r="Q37" s="46">
        <v>2</v>
      </c>
      <c r="R37" s="47">
        <v>34</v>
      </c>
      <c r="S37" s="50" t="s">
        <v>3</v>
      </c>
      <c r="T37" s="58">
        <f t="shared" ref="T37:V38" si="8">P37+H37</f>
        <v>42</v>
      </c>
      <c r="U37" s="58">
        <f t="shared" si="8"/>
        <v>2</v>
      </c>
      <c r="V37" s="209">
        <f t="shared" si="8"/>
        <v>34</v>
      </c>
    </row>
    <row r="38" spans="1:22" thickBot="1" x14ac:dyDescent="0.25">
      <c r="A38" s="9">
        <v>18</v>
      </c>
      <c r="B38" s="23" t="s">
        <v>327</v>
      </c>
      <c r="C38" s="1" t="s">
        <v>325</v>
      </c>
      <c r="D38" s="145"/>
      <c r="E38" s="146"/>
      <c r="F38" s="146"/>
      <c r="G38" s="146"/>
      <c r="H38" s="146"/>
      <c r="I38" s="146"/>
      <c r="J38" s="146"/>
      <c r="K38" s="147"/>
      <c r="L38" s="133">
        <v>1</v>
      </c>
      <c r="M38" s="52">
        <v>1</v>
      </c>
      <c r="N38" s="52"/>
      <c r="O38" s="54"/>
      <c r="P38" s="54">
        <f>(L38*2+SUM(M38:O38)*1)*14</f>
        <v>42</v>
      </c>
      <c r="Q38" s="54">
        <v>2</v>
      </c>
      <c r="R38" s="52">
        <v>34</v>
      </c>
      <c r="S38" s="56" t="s">
        <v>3</v>
      </c>
      <c r="T38" s="58">
        <f t="shared" si="8"/>
        <v>42</v>
      </c>
      <c r="U38" s="58">
        <f t="shared" si="8"/>
        <v>2</v>
      </c>
      <c r="V38" s="209">
        <f t="shared" si="8"/>
        <v>34</v>
      </c>
    </row>
    <row r="39" spans="1:22" ht="14.25" customHeight="1" thickBot="1" x14ac:dyDescent="0.25">
      <c r="A39" s="251" t="s">
        <v>9</v>
      </c>
      <c r="B39" s="252"/>
      <c r="C39" s="252"/>
      <c r="D39" s="242">
        <v>3</v>
      </c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3"/>
    </row>
    <row r="40" spans="1:22" ht="14.25" customHeight="1" x14ac:dyDescent="0.2">
      <c r="A40" s="9">
        <v>19</v>
      </c>
      <c r="B40" s="23" t="s">
        <v>144</v>
      </c>
      <c r="C40" s="1" t="s">
        <v>323</v>
      </c>
      <c r="D40" s="58">
        <v>2</v>
      </c>
      <c r="E40" s="46" t="s">
        <v>7</v>
      </c>
      <c r="F40" s="46">
        <v>2</v>
      </c>
      <c r="G40" s="46" t="s">
        <v>7</v>
      </c>
      <c r="H40" s="46">
        <v>56</v>
      </c>
      <c r="I40" s="46">
        <v>4</v>
      </c>
      <c r="J40" s="46">
        <v>44</v>
      </c>
      <c r="K40" s="59" t="s">
        <v>3</v>
      </c>
      <c r="L40" s="58" t="s">
        <v>7</v>
      </c>
      <c r="M40" s="46" t="s">
        <v>7</v>
      </c>
      <c r="N40" s="46" t="s">
        <v>7</v>
      </c>
      <c r="O40" s="46" t="s">
        <v>7</v>
      </c>
      <c r="P40" s="46" t="s">
        <v>7</v>
      </c>
      <c r="Q40" s="46" t="s">
        <v>7</v>
      </c>
      <c r="R40" s="46" t="s">
        <v>7</v>
      </c>
      <c r="S40" s="59" t="s">
        <v>7</v>
      </c>
      <c r="T40" s="58">
        <f t="shared" ref="T40:V41" si="9">SUM(H40,P40)</f>
        <v>56</v>
      </c>
      <c r="U40" s="46">
        <f t="shared" si="9"/>
        <v>4</v>
      </c>
      <c r="V40" s="59">
        <f t="shared" si="9"/>
        <v>44</v>
      </c>
    </row>
    <row r="41" spans="1:22" ht="12" customHeight="1" thickBot="1" x14ac:dyDescent="0.25">
      <c r="A41" s="9">
        <v>20</v>
      </c>
      <c r="B41" s="23" t="s">
        <v>139</v>
      </c>
      <c r="C41" s="1" t="s">
        <v>324</v>
      </c>
      <c r="D41" s="107">
        <v>1</v>
      </c>
      <c r="E41" s="54" t="s">
        <v>7</v>
      </c>
      <c r="F41" s="54">
        <v>2</v>
      </c>
      <c r="G41" s="54" t="s">
        <v>7</v>
      </c>
      <c r="H41" s="54">
        <v>56</v>
      </c>
      <c r="I41" s="54">
        <v>3</v>
      </c>
      <c r="J41" s="54">
        <v>33</v>
      </c>
      <c r="K41" s="201" t="s">
        <v>44</v>
      </c>
      <c r="L41" s="165"/>
      <c r="M41" s="166"/>
      <c r="N41" s="166"/>
      <c r="O41" s="166"/>
      <c r="P41" s="166"/>
      <c r="Q41" s="166"/>
      <c r="R41" s="166"/>
      <c r="S41" s="167"/>
      <c r="T41" s="107">
        <f t="shared" si="9"/>
        <v>56</v>
      </c>
      <c r="U41" s="54">
        <f t="shared" si="9"/>
        <v>3</v>
      </c>
      <c r="V41" s="201">
        <f t="shared" si="9"/>
        <v>33</v>
      </c>
    </row>
    <row r="42" spans="1:22" ht="49.5" customHeight="1" thickBot="1" x14ac:dyDescent="0.25">
      <c r="A42" s="293" t="s">
        <v>31</v>
      </c>
      <c r="B42" s="294"/>
      <c r="C42" s="294"/>
      <c r="D42" s="118" t="s">
        <v>26</v>
      </c>
      <c r="E42" s="118" t="s">
        <v>17</v>
      </c>
      <c r="F42" s="118" t="s">
        <v>13</v>
      </c>
      <c r="G42" s="119" t="s">
        <v>23</v>
      </c>
      <c r="H42" s="118" t="s">
        <v>16</v>
      </c>
      <c r="I42" s="118" t="s">
        <v>14</v>
      </c>
      <c r="J42" s="118" t="s">
        <v>15</v>
      </c>
      <c r="K42" s="118"/>
      <c r="L42" s="118" t="s">
        <v>26</v>
      </c>
      <c r="M42" s="118" t="s">
        <v>17</v>
      </c>
      <c r="N42" s="118" t="s">
        <v>13</v>
      </c>
      <c r="O42" s="119" t="s">
        <v>18</v>
      </c>
      <c r="P42" s="118" t="s">
        <v>25</v>
      </c>
      <c r="Q42" s="118" t="s">
        <v>14</v>
      </c>
      <c r="R42" s="118" t="s">
        <v>24</v>
      </c>
      <c r="S42" s="153"/>
      <c r="T42" s="120"/>
      <c r="U42" s="120"/>
      <c r="V42" s="121"/>
    </row>
    <row r="43" spans="1:22" ht="19.5" customHeight="1" thickBot="1" x14ac:dyDescent="0.25">
      <c r="A43" s="295"/>
      <c r="B43" s="296"/>
      <c r="C43" s="296"/>
      <c r="D43" s="186">
        <v>750</v>
      </c>
      <c r="E43" s="110"/>
      <c r="F43" s="110">
        <v>14</v>
      </c>
      <c r="G43" s="111">
        <f>SUM(D30)</f>
        <v>26</v>
      </c>
      <c r="H43" s="187">
        <f>ABS(F43*G43)</f>
        <v>364</v>
      </c>
      <c r="I43" s="110"/>
      <c r="J43" s="112">
        <v>386</v>
      </c>
      <c r="K43" s="112"/>
      <c r="L43" s="196">
        <v>750</v>
      </c>
      <c r="M43" s="110"/>
      <c r="N43" s="110">
        <v>14</v>
      </c>
      <c r="O43" s="111">
        <f>SUM(L30)</f>
        <v>26</v>
      </c>
      <c r="P43" s="187">
        <f>ABS(N43*O43)</f>
        <v>364</v>
      </c>
      <c r="Q43" s="110"/>
      <c r="R43" s="112">
        <v>326</v>
      </c>
      <c r="S43" s="122"/>
      <c r="T43" s="116"/>
      <c r="U43" s="116"/>
      <c r="V43" s="117"/>
    </row>
    <row r="44" spans="1:22" ht="12.75" x14ac:dyDescent="0.2">
      <c r="A44" s="98"/>
      <c r="B44" s="98"/>
      <c r="C44" s="98"/>
      <c r="D44" s="123"/>
      <c r="E44" s="124"/>
      <c r="F44" s="124"/>
      <c r="G44" s="123"/>
      <c r="H44" s="124"/>
      <c r="I44" s="124"/>
      <c r="J44" s="123"/>
      <c r="K44" s="123"/>
      <c r="L44" s="123"/>
      <c r="M44" s="124"/>
      <c r="N44" s="124"/>
      <c r="O44" s="123"/>
      <c r="P44" s="124"/>
      <c r="Q44" s="124"/>
      <c r="R44" s="123"/>
      <c r="T44" s="125"/>
      <c r="U44" s="125"/>
      <c r="V44" s="125"/>
    </row>
    <row r="45" spans="1:22" ht="13.5" customHeight="1" x14ac:dyDescent="0.2">
      <c r="B45" s="241"/>
      <c r="C45" s="241"/>
      <c r="D45" s="4"/>
      <c r="P45" s="268" t="s">
        <v>28</v>
      </c>
      <c r="Q45" s="268"/>
      <c r="R45" s="268"/>
      <c r="S45" s="268"/>
      <c r="T45" s="268"/>
      <c r="U45" s="268"/>
      <c r="V45" s="268"/>
    </row>
    <row r="46" spans="1:22" ht="11.25" customHeight="1" x14ac:dyDescent="0.2">
      <c r="B46" s="241"/>
      <c r="C46" s="241"/>
      <c r="D46" s="4"/>
      <c r="P46" s="244" t="s">
        <v>207</v>
      </c>
      <c r="Q46" s="245"/>
      <c r="R46" s="245"/>
      <c r="S46" s="245"/>
      <c r="T46" s="245"/>
      <c r="U46" s="245"/>
      <c r="V46" s="245"/>
    </row>
    <row r="47" spans="1:22" ht="12.75" x14ac:dyDescent="0.2">
      <c r="P47" s="225" t="s">
        <v>32</v>
      </c>
      <c r="Q47" s="225"/>
      <c r="R47" s="225"/>
      <c r="S47" s="225"/>
      <c r="T47" s="225"/>
      <c r="U47" s="225"/>
      <c r="V47" s="225"/>
    </row>
  </sheetData>
  <mergeCells count="44">
    <mergeCell ref="A42:C43"/>
    <mergeCell ref="B45:C45"/>
    <mergeCell ref="P45:V45"/>
    <mergeCell ref="B46:C46"/>
    <mergeCell ref="P46:V46"/>
    <mergeCell ref="P47:V47"/>
    <mergeCell ref="J29:J30"/>
    <mergeCell ref="K29:K30"/>
    <mergeCell ref="P29:P30"/>
    <mergeCell ref="Q29:Q30"/>
    <mergeCell ref="R29:R30"/>
    <mergeCell ref="S29:S30"/>
    <mergeCell ref="A1:D1"/>
    <mergeCell ref="A2:D2"/>
    <mergeCell ref="N2:V2"/>
    <mergeCell ref="A3:D3"/>
    <mergeCell ref="N3:V3"/>
    <mergeCell ref="B8:V8"/>
    <mergeCell ref="T10:V10"/>
    <mergeCell ref="A12:C12"/>
    <mergeCell ref="D12:V12"/>
    <mergeCell ref="A29:C30"/>
    <mergeCell ref="H29:H30"/>
    <mergeCell ref="I29:I30"/>
    <mergeCell ref="A10:A11"/>
    <mergeCell ref="B10:B11"/>
    <mergeCell ref="C10:C11"/>
    <mergeCell ref="D10:K10"/>
    <mergeCell ref="L10:S10"/>
    <mergeCell ref="U29:U30"/>
    <mergeCell ref="V29:V30"/>
    <mergeCell ref="D30:G30"/>
    <mergeCell ref="L30:O30"/>
    <mergeCell ref="A4:D4"/>
    <mergeCell ref="A5:D5"/>
    <mergeCell ref="N5:V5"/>
    <mergeCell ref="A6:D6"/>
    <mergeCell ref="A7:V7"/>
    <mergeCell ref="A36:C36"/>
    <mergeCell ref="D36:V36"/>
    <mergeCell ref="A33:C33"/>
    <mergeCell ref="D33:V33"/>
    <mergeCell ref="A39:C39"/>
    <mergeCell ref="D39:V39"/>
  </mergeCells>
  <phoneticPr fontId="0" type="noConversion"/>
  <pageMargins left="0.42" right="0.24" top="0.25" bottom="0.15" header="0.23622047244094499" footer="0.17"/>
  <pageSetup paperSize="9" scale="87" orientation="landscape" verticalDpi="598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47"/>
  <sheetViews>
    <sheetView showWhiteSpace="0" view="pageLayout" topLeftCell="A13" zoomScale="145" zoomScaleNormal="100" zoomScaleSheetLayoutView="100" zoomScalePageLayoutView="145" workbookViewId="0">
      <selection activeCell="Q26" sqref="Q26"/>
    </sheetView>
  </sheetViews>
  <sheetFormatPr defaultColWidth="7.28515625" defaultRowHeight="13.5" customHeight="1" x14ac:dyDescent="0.2"/>
  <cols>
    <col min="1" max="1" width="3.7109375" customWidth="1"/>
    <col min="2" max="2" width="39.7109375" customWidth="1"/>
    <col min="3" max="3" width="16.7109375" customWidth="1"/>
    <col min="4" max="10" width="4.140625" customWidth="1"/>
    <col min="11" max="11" width="7.140625" customWidth="1"/>
    <col min="12" max="18" width="4.140625" customWidth="1"/>
    <col min="19" max="19" width="6.7109375" customWidth="1"/>
    <col min="20" max="20" width="7.28515625" customWidth="1"/>
    <col min="21" max="21" width="5.28515625" customWidth="1"/>
    <col min="22" max="22" width="5.7109375" bestFit="1" customWidth="1"/>
  </cols>
  <sheetData>
    <row r="1" spans="1:22" s="34" customFormat="1" ht="14.25" customHeight="1" x14ac:dyDescent="0.2">
      <c r="A1" s="219" t="s">
        <v>185</v>
      </c>
      <c r="B1" s="219"/>
      <c r="C1" s="219"/>
      <c r="D1" s="219"/>
      <c r="E1" s="210"/>
      <c r="F1" s="33"/>
      <c r="G1" s="33"/>
      <c r="H1" s="33"/>
      <c r="I1" s="33"/>
    </row>
    <row r="2" spans="1:22" s="34" customFormat="1" ht="14.25" customHeight="1" x14ac:dyDescent="0.2">
      <c r="A2" s="219" t="s">
        <v>38</v>
      </c>
      <c r="B2" s="219"/>
      <c r="C2" s="219"/>
      <c r="D2" s="219"/>
      <c r="E2" s="210"/>
      <c r="F2" s="33"/>
      <c r="G2" s="33"/>
      <c r="H2" s="33"/>
      <c r="I2" s="33"/>
      <c r="N2" s="219" t="s">
        <v>71</v>
      </c>
      <c r="O2" s="219"/>
      <c r="P2" s="219"/>
      <c r="Q2" s="219"/>
      <c r="R2" s="219"/>
      <c r="S2" s="219"/>
      <c r="T2" s="219"/>
      <c r="U2" s="219"/>
      <c r="V2" s="219"/>
    </row>
    <row r="3" spans="1:22" s="34" customFormat="1" ht="14.25" customHeight="1" x14ac:dyDescent="0.2">
      <c r="A3" s="221" t="s">
        <v>39</v>
      </c>
      <c r="B3" s="221"/>
      <c r="C3" s="221"/>
      <c r="D3" s="221"/>
      <c r="F3" s="33"/>
      <c r="G3" s="33"/>
      <c r="H3" s="33"/>
      <c r="I3" s="33"/>
      <c r="N3" s="221" t="s">
        <v>73</v>
      </c>
      <c r="O3" s="221"/>
      <c r="P3" s="221"/>
      <c r="Q3" s="221"/>
      <c r="R3" s="221"/>
      <c r="S3" s="221"/>
      <c r="T3" s="221"/>
      <c r="U3" s="221"/>
      <c r="V3" s="221"/>
    </row>
    <row r="4" spans="1:22" s="34" customFormat="1" ht="14.25" customHeight="1" x14ac:dyDescent="0.2">
      <c r="A4" s="221" t="s">
        <v>40</v>
      </c>
      <c r="B4" s="221"/>
      <c r="C4" s="221"/>
      <c r="D4" s="221"/>
      <c r="F4" s="33"/>
      <c r="G4" s="33"/>
      <c r="H4" s="33"/>
      <c r="I4" s="33"/>
    </row>
    <row r="5" spans="1:22" s="34" customFormat="1" ht="14.25" customHeight="1" x14ac:dyDescent="0.2">
      <c r="A5" s="221" t="s">
        <v>36</v>
      </c>
      <c r="B5" s="221"/>
      <c r="C5" s="221"/>
      <c r="D5" s="221"/>
      <c r="F5" s="211"/>
      <c r="G5" s="211"/>
      <c r="H5" s="211"/>
      <c r="I5" s="211"/>
      <c r="N5" s="221" t="s">
        <v>72</v>
      </c>
      <c r="O5" s="221"/>
      <c r="P5" s="221"/>
      <c r="Q5" s="221"/>
      <c r="R5" s="221"/>
      <c r="S5" s="221"/>
      <c r="T5" s="221"/>
      <c r="U5" s="221"/>
      <c r="V5" s="221"/>
    </row>
    <row r="6" spans="1:22" s="34" customFormat="1" ht="14.25" customHeight="1" x14ac:dyDescent="0.2">
      <c r="A6" s="221" t="s">
        <v>41</v>
      </c>
      <c r="B6" s="221"/>
      <c r="C6" s="221"/>
      <c r="D6" s="221"/>
    </row>
    <row r="7" spans="1:22" s="2" customFormat="1" ht="12.75" customHeight="1" x14ac:dyDescent="0.2">
      <c r="A7" s="264" t="s">
        <v>244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</row>
    <row r="8" spans="1:22" s="2" customFormat="1" ht="12" customHeight="1" thickBot="1" x14ac:dyDescent="0.25">
      <c r="A8" s="41"/>
      <c r="B8" s="264" t="s">
        <v>344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2" s="2" customFormat="1" ht="12" hidden="1" customHeight="1" thickBot="1" x14ac:dyDescent="0.25">
      <c r="A9" s="41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spans="1:22" ht="30" customHeight="1" x14ac:dyDescent="0.2">
      <c r="A10" s="229" t="s">
        <v>11</v>
      </c>
      <c r="B10" s="222" t="s">
        <v>0</v>
      </c>
      <c r="C10" s="231" t="s">
        <v>1</v>
      </c>
      <c r="D10" s="226" t="s">
        <v>342</v>
      </c>
      <c r="E10" s="227"/>
      <c r="F10" s="227"/>
      <c r="G10" s="227"/>
      <c r="H10" s="227"/>
      <c r="I10" s="227"/>
      <c r="J10" s="227"/>
      <c r="K10" s="228"/>
      <c r="L10" s="226" t="s">
        <v>343</v>
      </c>
      <c r="M10" s="227"/>
      <c r="N10" s="227"/>
      <c r="O10" s="227"/>
      <c r="P10" s="227"/>
      <c r="Q10" s="227"/>
      <c r="R10" s="227"/>
      <c r="S10" s="228"/>
      <c r="T10" s="226" t="s">
        <v>2</v>
      </c>
      <c r="U10" s="227"/>
      <c r="V10" s="228"/>
    </row>
    <row r="11" spans="1:22" ht="24" customHeight="1" x14ac:dyDescent="0.2">
      <c r="A11" s="230"/>
      <c r="B11" s="223"/>
      <c r="C11" s="232"/>
      <c r="D11" s="9" t="s">
        <v>3</v>
      </c>
      <c r="E11" s="5" t="s">
        <v>29</v>
      </c>
      <c r="F11" s="5" t="s">
        <v>30</v>
      </c>
      <c r="G11" s="5" t="s">
        <v>4</v>
      </c>
      <c r="H11" s="5" t="s">
        <v>8</v>
      </c>
      <c r="I11" s="5" t="s">
        <v>5</v>
      </c>
      <c r="J11" s="5" t="s">
        <v>6</v>
      </c>
      <c r="K11" s="10" t="s">
        <v>20</v>
      </c>
      <c r="L11" s="11" t="s">
        <v>3</v>
      </c>
      <c r="M11" s="5" t="s">
        <v>29</v>
      </c>
      <c r="N11" s="5" t="s">
        <v>30</v>
      </c>
      <c r="O11" s="5" t="s">
        <v>4</v>
      </c>
      <c r="P11" s="5" t="s">
        <v>8</v>
      </c>
      <c r="Q11" s="5" t="s">
        <v>5</v>
      </c>
      <c r="R11" s="5" t="s">
        <v>6</v>
      </c>
      <c r="S11" s="12" t="s">
        <v>21</v>
      </c>
      <c r="T11" s="9" t="s">
        <v>8</v>
      </c>
      <c r="U11" s="5" t="s">
        <v>5</v>
      </c>
      <c r="V11" s="10" t="s">
        <v>6</v>
      </c>
    </row>
    <row r="12" spans="1:22" thickBot="1" x14ac:dyDescent="0.25">
      <c r="A12" s="259" t="s">
        <v>10</v>
      </c>
      <c r="B12" s="260"/>
      <c r="C12" s="261"/>
      <c r="D12" s="265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7"/>
    </row>
    <row r="13" spans="1:22" ht="12.75" x14ac:dyDescent="0.2">
      <c r="A13" s="9">
        <v>1</v>
      </c>
      <c r="B13" s="155" t="s">
        <v>113</v>
      </c>
      <c r="C13" s="1" t="s">
        <v>307</v>
      </c>
      <c r="D13" s="58">
        <v>2</v>
      </c>
      <c r="E13" s="46"/>
      <c r="F13" s="46">
        <v>1</v>
      </c>
      <c r="G13" s="46"/>
      <c r="H13" s="46">
        <f>(D13*2+SUM(E13:G13)*1)*14</f>
        <v>70</v>
      </c>
      <c r="I13" s="46">
        <v>4</v>
      </c>
      <c r="J13" s="46">
        <v>58</v>
      </c>
      <c r="K13" s="59" t="s">
        <v>43</v>
      </c>
      <c r="L13" s="58"/>
      <c r="M13" s="46"/>
      <c r="N13" s="46"/>
      <c r="O13" s="46"/>
      <c r="P13" s="46"/>
      <c r="Q13" s="46"/>
      <c r="R13" s="46"/>
      <c r="S13" s="59"/>
      <c r="T13" s="198">
        <f>SUM(H13,P13)</f>
        <v>70</v>
      </c>
      <c r="U13" s="46">
        <f>SUM(I13,Q13)</f>
        <v>4</v>
      </c>
      <c r="V13" s="59">
        <f>SUM(J13,R13)</f>
        <v>58</v>
      </c>
    </row>
    <row r="14" spans="1:22" ht="12.75" customHeight="1" x14ac:dyDescent="0.2">
      <c r="A14" s="9">
        <v>2</v>
      </c>
      <c r="B14" s="23" t="s">
        <v>127</v>
      </c>
      <c r="C14" s="1" t="s">
        <v>308</v>
      </c>
      <c r="D14" s="13">
        <v>2</v>
      </c>
      <c r="E14" s="14">
        <v>2</v>
      </c>
      <c r="F14" s="14"/>
      <c r="G14" s="14"/>
      <c r="H14" s="14">
        <f>(D14*2+SUM(E14:G14)*1)*14</f>
        <v>84</v>
      </c>
      <c r="I14" s="14">
        <v>5</v>
      </c>
      <c r="J14" s="14">
        <v>69</v>
      </c>
      <c r="K14" s="17" t="s">
        <v>43</v>
      </c>
      <c r="L14" s="13"/>
      <c r="M14" s="14"/>
      <c r="N14" s="14"/>
      <c r="O14" s="14"/>
      <c r="P14" s="14"/>
      <c r="Q14" s="14"/>
      <c r="R14" s="14"/>
      <c r="S14" s="17"/>
      <c r="T14" s="138">
        <f t="shared" ref="T14:V26" si="0">SUM(H14,P14)</f>
        <v>84</v>
      </c>
      <c r="U14" s="14">
        <f t="shared" si="0"/>
        <v>5</v>
      </c>
      <c r="V14" s="17">
        <f t="shared" si="0"/>
        <v>69</v>
      </c>
    </row>
    <row r="15" spans="1:22" ht="12" customHeight="1" x14ac:dyDescent="0.2">
      <c r="A15" s="9">
        <v>3</v>
      </c>
      <c r="B15" s="23" t="s">
        <v>115</v>
      </c>
      <c r="C15" s="1" t="s">
        <v>309</v>
      </c>
      <c r="D15" s="13">
        <v>2</v>
      </c>
      <c r="E15" s="14"/>
      <c r="F15" s="14"/>
      <c r="G15" s="14"/>
      <c r="H15" s="14">
        <f>(D15*2+SUM(E15:G15)*1)*14</f>
        <v>56</v>
      </c>
      <c r="I15" s="14">
        <v>3</v>
      </c>
      <c r="J15" s="14">
        <v>47</v>
      </c>
      <c r="K15" s="17" t="s">
        <v>43</v>
      </c>
      <c r="L15" s="13"/>
      <c r="M15" s="14"/>
      <c r="N15" s="14"/>
      <c r="O15" s="14"/>
      <c r="P15" s="14"/>
      <c r="Q15" s="14"/>
      <c r="R15" s="14"/>
      <c r="S15" s="17"/>
      <c r="T15" s="138">
        <f t="shared" si="0"/>
        <v>56</v>
      </c>
      <c r="U15" s="14">
        <f t="shared" si="0"/>
        <v>3</v>
      </c>
      <c r="V15" s="17">
        <f t="shared" si="0"/>
        <v>47</v>
      </c>
    </row>
    <row r="16" spans="1:22" ht="12" customHeight="1" x14ac:dyDescent="0.2">
      <c r="A16" s="9">
        <v>4</v>
      </c>
      <c r="B16" s="23" t="s">
        <v>117</v>
      </c>
      <c r="C16" s="1" t="s">
        <v>310</v>
      </c>
      <c r="D16" s="13"/>
      <c r="E16" s="14"/>
      <c r="F16" s="14"/>
      <c r="G16" s="14">
        <v>2</v>
      </c>
      <c r="H16" s="14">
        <f t="shared" ref="H16:H19" si="1">(D16*2+SUM(E16:G16)*1)*14</f>
        <v>28</v>
      </c>
      <c r="I16" s="14">
        <v>2</v>
      </c>
      <c r="J16" s="14">
        <v>22</v>
      </c>
      <c r="K16" s="17" t="s">
        <v>4</v>
      </c>
      <c r="L16" s="13"/>
      <c r="M16" s="14"/>
      <c r="N16" s="14"/>
      <c r="O16" s="14"/>
      <c r="P16" s="14"/>
      <c r="Q16" s="14"/>
      <c r="R16" s="14"/>
      <c r="S16" s="17"/>
      <c r="T16" s="138">
        <f t="shared" si="0"/>
        <v>28</v>
      </c>
      <c r="U16" s="14">
        <f t="shared" si="0"/>
        <v>2</v>
      </c>
      <c r="V16" s="17">
        <f t="shared" si="0"/>
        <v>22</v>
      </c>
    </row>
    <row r="17" spans="1:22" ht="12.75" x14ac:dyDescent="0.2">
      <c r="A17" s="9">
        <v>5</v>
      </c>
      <c r="B17" s="23" t="s">
        <v>129</v>
      </c>
      <c r="C17" s="1" t="s">
        <v>311</v>
      </c>
      <c r="D17" s="13">
        <v>3</v>
      </c>
      <c r="E17" s="14"/>
      <c r="F17" s="14">
        <v>3</v>
      </c>
      <c r="G17" s="14"/>
      <c r="H17" s="14">
        <f t="shared" si="1"/>
        <v>126</v>
      </c>
      <c r="I17" s="14">
        <v>6</v>
      </c>
      <c r="J17" s="14">
        <v>66</v>
      </c>
      <c r="K17" s="17" t="s">
        <v>43</v>
      </c>
      <c r="L17" s="13"/>
      <c r="M17" s="14"/>
      <c r="N17" s="14"/>
      <c r="O17" s="14"/>
      <c r="P17" s="14"/>
      <c r="Q17" s="14"/>
      <c r="R17" s="14"/>
      <c r="S17" s="17"/>
      <c r="T17" s="138">
        <f t="shared" si="0"/>
        <v>126</v>
      </c>
      <c r="U17" s="14">
        <f t="shared" si="0"/>
        <v>6</v>
      </c>
      <c r="V17" s="17">
        <f t="shared" si="0"/>
        <v>66</v>
      </c>
    </row>
    <row r="18" spans="1:22" ht="12.75" x14ac:dyDescent="0.2">
      <c r="A18" s="9">
        <v>6</v>
      </c>
      <c r="B18" s="23" t="s">
        <v>234</v>
      </c>
      <c r="C18" s="1" t="s">
        <v>312</v>
      </c>
      <c r="D18" s="13">
        <v>2</v>
      </c>
      <c r="E18" s="14"/>
      <c r="F18" s="14">
        <v>2</v>
      </c>
      <c r="G18" s="143"/>
      <c r="H18" s="14">
        <f t="shared" si="1"/>
        <v>84</v>
      </c>
      <c r="I18" s="14">
        <v>5</v>
      </c>
      <c r="J18" s="14">
        <v>69</v>
      </c>
      <c r="K18" s="17" t="s">
        <v>43</v>
      </c>
      <c r="L18" s="13"/>
      <c r="M18" s="14"/>
      <c r="N18" s="14"/>
      <c r="O18" s="14"/>
      <c r="P18" s="14"/>
      <c r="Q18" s="14"/>
      <c r="R18" s="14"/>
      <c r="S18" s="17"/>
      <c r="T18" s="138">
        <f t="shared" si="0"/>
        <v>84</v>
      </c>
      <c r="U18" s="14">
        <f t="shared" si="0"/>
        <v>5</v>
      </c>
      <c r="V18" s="17">
        <f t="shared" si="0"/>
        <v>69</v>
      </c>
    </row>
    <row r="19" spans="1:22" ht="12" customHeight="1" thickBot="1" x14ac:dyDescent="0.25">
      <c r="A19" s="9">
        <v>7</v>
      </c>
      <c r="B19" s="23" t="s">
        <v>188</v>
      </c>
      <c r="C19" s="1" t="s">
        <v>328</v>
      </c>
      <c r="D19" s="51"/>
      <c r="E19" s="54">
        <v>2</v>
      </c>
      <c r="F19" s="54"/>
      <c r="G19" s="54"/>
      <c r="H19" s="14">
        <f t="shared" si="1"/>
        <v>28</v>
      </c>
      <c r="I19" s="54">
        <v>2</v>
      </c>
      <c r="J19" s="54">
        <v>22</v>
      </c>
      <c r="K19" s="201" t="s">
        <v>3</v>
      </c>
      <c r="L19" s="68"/>
      <c r="M19" s="71"/>
      <c r="N19" s="71"/>
      <c r="O19" s="71"/>
      <c r="P19" s="71"/>
      <c r="Q19" s="71"/>
      <c r="R19" s="69"/>
      <c r="S19" s="141"/>
      <c r="T19" s="138">
        <f t="shared" si="0"/>
        <v>28</v>
      </c>
      <c r="U19" s="14">
        <f>SUM(I19,Q19)</f>
        <v>2</v>
      </c>
      <c r="V19" s="17">
        <f t="shared" si="0"/>
        <v>22</v>
      </c>
    </row>
    <row r="20" spans="1:22" ht="12" customHeight="1" x14ac:dyDescent="0.2">
      <c r="A20" s="9">
        <v>8</v>
      </c>
      <c r="B20" s="23" t="s">
        <v>235</v>
      </c>
      <c r="C20" s="1" t="s">
        <v>314</v>
      </c>
      <c r="D20" s="136"/>
      <c r="E20" s="137"/>
      <c r="F20" s="137"/>
      <c r="G20" s="137"/>
      <c r="H20" s="137"/>
      <c r="I20" s="137"/>
      <c r="J20" s="137"/>
      <c r="K20" s="140"/>
      <c r="L20" s="58">
        <v>2</v>
      </c>
      <c r="M20" s="46"/>
      <c r="N20" s="46">
        <v>2</v>
      </c>
      <c r="O20" s="46"/>
      <c r="P20" s="46">
        <f>(L20*2+SUM(M20:O20)*1)*14</f>
        <v>84</v>
      </c>
      <c r="Q20" s="46">
        <v>4</v>
      </c>
      <c r="R20" s="46">
        <v>44</v>
      </c>
      <c r="S20" s="59" t="s">
        <v>43</v>
      </c>
      <c r="T20" s="138">
        <f t="shared" si="0"/>
        <v>84</v>
      </c>
      <c r="U20" s="14">
        <f t="shared" si="0"/>
        <v>4</v>
      </c>
      <c r="V20" s="17">
        <f t="shared" si="0"/>
        <v>44</v>
      </c>
    </row>
    <row r="21" spans="1:22" ht="12.75" x14ac:dyDescent="0.2">
      <c r="A21" s="9">
        <v>9</v>
      </c>
      <c r="B21" s="23" t="s">
        <v>76</v>
      </c>
      <c r="C21" s="1" t="s">
        <v>315</v>
      </c>
      <c r="D21" s="13"/>
      <c r="E21" s="14"/>
      <c r="F21" s="14"/>
      <c r="G21" s="14"/>
      <c r="H21" s="14"/>
      <c r="I21" s="14"/>
      <c r="J21" s="14"/>
      <c r="K21" s="134"/>
      <c r="L21" s="13">
        <v>2</v>
      </c>
      <c r="M21" s="14"/>
      <c r="N21" s="14">
        <v>2</v>
      </c>
      <c r="O21" s="14"/>
      <c r="P21" s="14">
        <f t="shared" ref="P21:P26" si="2">(L21*2+SUM(M21:O21)*1)*14</f>
        <v>84</v>
      </c>
      <c r="Q21" s="14">
        <v>4</v>
      </c>
      <c r="R21" s="14">
        <v>44</v>
      </c>
      <c r="S21" s="17" t="s">
        <v>43</v>
      </c>
      <c r="T21" s="138">
        <f t="shared" si="0"/>
        <v>84</v>
      </c>
      <c r="U21" s="14">
        <f t="shared" si="0"/>
        <v>4</v>
      </c>
      <c r="V21" s="17">
        <f t="shared" si="0"/>
        <v>44</v>
      </c>
    </row>
    <row r="22" spans="1:22" ht="12" customHeight="1" x14ac:dyDescent="0.2">
      <c r="A22" s="9">
        <v>10</v>
      </c>
      <c r="B22" s="23" t="s">
        <v>128</v>
      </c>
      <c r="C22" s="1" t="s">
        <v>316</v>
      </c>
      <c r="D22" s="13"/>
      <c r="E22" s="14"/>
      <c r="F22" s="14"/>
      <c r="G22" s="14"/>
      <c r="H22" s="14"/>
      <c r="I22" s="14"/>
      <c r="J22" s="14"/>
      <c r="K22" s="134"/>
      <c r="L22" s="13">
        <v>2</v>
      </c>
      <c r="M22" s="14"/>
      <c r="N22" s="14">
        <v>2</v>
      </c>
      <c r="O22" s="14"/>
      <c r="P22" s="14">
        <f t="shared" si="2"/>
        <v>84</v>
      </c>
      <c r="Q22" s="14">
        <v>5</v>
      </c>
      <c r="R22" s="14">
        <v>69</v>
      </c>
      <c r="S22" s="17" t="s">
        <v>43</v>
      </c>
      <c r="T22" s="138">
        <f t="shared" si="0"/>
        <v>84</v>
      </c>
      <c r="U22" s="14">
        <f t="shared" si="0"/>
        <v>5</v>
      </c>
      <c r="V22" s="17">
        <f t="shared" si="0"/>
        <v>69</v>
      </c>
    </row>
    <row r="23" spans="1:22" ht="11.25" customHeight="1" x14ac:dyDescent="0.2">
      <c r="A23" s="9">
        <v>11</v>
      </c>
      <c r="B23" s="155" t="s">
        <v>130</v>
      </c>
      <c r="C23" s="1" t="s">
        <v>317</v>
      </c>
      <c r="D23" s="13"/>
      <c r="E23" s="14"/>
      <c r="F23" s="14"/>
      <c r="G23" s="14"/>
      <c r="H23" s="14"/>
      <c r="I23" s="14"/>
      <c r="J23" s="14"/>
      <c r="K23" s="134"/>
      <c r="L23" s="13">
        <v>2</v>
      </c>
      <c r="M23" s="14"/>
      <c r="N23" s="14">
        <v>2</v>
      </c>
      <c r="O23" s="14"/>
      <c r="P23" s="14">
        <f t="shared" si="2"/>
        <v>84</v>
      </c>
      <c r="Q23" s="14">
        <v>4</v>
      </c>
      <c r="R23" s="14">
        <v>44</v>
      </c>
      <c r="S23" s="17" t="s">
        <v>43</v>
      </c>
      <c r="T23" s="138">
        <f t="shared" si="0"/>
        <v>84</v>
      </c>
      <c r="U23" s="14">
        <f t="shared" si="0"/>
        <v>4</v>
      </c>
      <c r="V23" s="17">
        <f t="shared" si="0"/>
        <v>44</v>
      </c>
    </row>
    <row r="24" spans="1:22" ht="12" customHeight="1" x14ac:dyDescent="0.2">
      <c r="A24" s="9">
        <v>12</v>
      </c>
      <c r="B24" s="23" t="s">
        <v>54</v>
      </c>
      <c r="C24" s="1" t="s">
        <v>329</v>
      </c>
      <c r="D24" s="13"/>
      <c r="E24" s="14"/>
      <c r="F24" s="14"/>
      <c r="G24" s="14"/>
      <c r="H24" s="14"/>
      <c r="I24" s="14"/>
      <c r="J24" s="14"/>
      <c r="K24" s="134"/>
      <c r="L24" s="13"/>
      <c r="M24" s="14"/>
      <c r="N24" s="14"/>
      <c r="O24" s="14">
        <v>4</v>
      </c>
      <c r="P24" s="14">
        <f t="shared" si="2"/>
        <v>56</v>
      </c>
      <c r="Q24" s="14">
        <v>4</v>
      </c>
      <c r="R24" s="14">
        <v>44</v>
      </c>
      <c r="S24" s="17" t="s">
        <v>44</v>
      </c>
      <c r="T24" s="138">
        <f t="shared" si="0"/>
        <v>56</v>
      </c>
      <c r="U24" s="14">
        <f t="shared" si="0"/>
        <v>4</v>
      </c>
      <c r="V24" s="17">
        <f t="shared" si="0"/>
        <v>44</v>
      </c>
    </row>
    <row r="25" spans="1:22" ht="12" customHeight="1" x14ac:dyDescent="0.2">
      <c r="A25" s="9">
        <v>13</v>
      </c>
      <c r="B25" s="23" t="s">
        <v>114</v>
      </c>
      <c r="C25" s="1" t="s">
        <v>319</v>
      </c>
      <c r="D25" s="13"/>
      <c r="E25" s="14"/>
      <c r="F25" s="14"/>
      <c r="G25" s="14"/>
      <c r="H25" s="14"/>
      <c r="I25" s="14"/>
      <c r="J25" s="14"/>
      <c r="K25" s="134"/>
      <c r="L25" s="13"/>
      <c r="M25" s="14"/>
      <c r="N25" s="14"/>
      <c r="O25" s="14"/>
      <c r="P25" s="14">
        <v>60</v>
      </c>
      <c r="Q25" s="14">
        <v>3</v>
      </c>
      <c r="R25" s="14">
        <v>15</v>
      </c>
      <c r="S25" s="17" t="s">
        <v>3</v>
      </c>
      <c r="T25" s="138">
        <f t="shared" si="0"/>
        <v>60</v>
      </c>
      <c r="U25" s="14">
        <f t="shared" si="0"/>
        <v>3</v>
      </c>
      <c r="V25" s="17">
        <f t="shared" si="0"/>
        <v>15</v>
      </c>
    </row>
    <row r="26" spans="1:22" ht="12" customHeight="1" x14ac:dyDescent="0.2">
      <c r="A26" s="9">
        <v>14</v>
      </c>
      <c r="B26" s="23" t="s">
        <v>191</v>
      </c>
      <c r="C26" s="1" t="s">
        <v>320</v>
      </c>
      <c r="D26" s="9"/>
      <c r="E26" s="5"/>
      <c r="F26" s="14"/>
      <c r="G26" s="14"/>
      <c r="H26" s="14"/>
      <c r="I26" s="14"/>
      <c r="J26" s="5"/>
      <c r="K26" s="12"/>
      <c r="L26" s="9"/>
      <c r="M26" s="14">
        <v>2</v>
      </c>
      <c r="N26" s="14"/>
      <c r="O26" s="14"/>
      <c r="P26" s="14">
        <f t="shared" si="2"/>
        <v>28</v>
      </c>
      <c r="Q26" s="14">
        <v>2</v>
      </c>
      <c r="R26" s="14">
        <v>22</v>
      </c>
      <c r="S26" s="17" t="s">
        <v>3</v>
      </c>
      <c r="T26" s="138">
        <f t="shared" si="0"/>
        <v>28</v>
      </c>
      <c r="U26" s="14">
        <f t="shared" si="0"/>
        <v>2</v>
      </c>
      <c r="V26" s="17">
        <f t="shared" si="0"/>
        <v>22</v>
      </c>
    </row>
    <row r="27" spans="1:22" ht="12" customHeight="1" thickBot="1" x14ac:dyDescent="0.25">
      <c r="A27" s="9" t="s">
        <v>7</v>
      </c>
      <c r="B27" s="24" t="s">
        <v>33</v>
      </c>
      <c r="C27" s="1"/>
      <c r="D27" s="13">
        <v>2</v>
      </c>
      <c r="E27" s="14">
        <v>1</v>
      </c>
      <c r="F27" s="14"/>
      <c r="G27" s="14"/>
      <c r="H27" s="14">
        <f>(D27*2+SUM(E27:G27)*1)*14</f>
        <v>70</v>
      </c>
      <c r="I27" s="14">
        <v>3</v>
      </c>
      <c r="J27" s="14">
        <v>33</v>
      </c>
      <c r="K27" s="134" t="s">
        <v>3</v>
      </c>
      <c r="L27" s="13"/>
      <c r="M27" s="14"/>
      <c r="N27" s="5"/>
      <c r="O27" s="5"/>
      <c r="P27" s="14"/>
      <c r="Q27" s="14"/>
      <c r="R27" s="5"/>
      <c r="S27" s="10"/>
      <c r="T27" s="135">
        <f>SUM(H27,P27)</f>
        <v>70</v>
      </c>
      <c r="U27" s="54">
        <f>Q27+I27</f>
        <v>3</v>
      </c>
      <c r="V27" s="201">
        <f>SUM(J27,R27)</f>
        <v>33</v>
      </c>
    </row>
    <row r="28" spans="1:22" ht="12" customHeight="1" thickBot="1" x14ac:dyDescent="0.25">
      <c r="A28" s="9" t="s">
        <v>7</v>
      </c>
      <c r="B28" s="24" t="s">
        <v>34</v>
      </c>
      <c r="C28" s="1"/>
      <c r="D28" s="145"/>
      <c r="E28" s="146"/>
      <c r="F28" s="146"/>
      <c r="G28" s="146"/>
      <c r="H28" s="146"/>
      <c r="I28" s="146"/>
      <c r="J28" s="146"/>
      <c r="K28" s="161"/>
      <c r="L28" s="107">
        <v>2</v>
      </c>
      <c r="M28" s="54">
        <v>2</v>
      </c>
      <c r="N28" s="52"/>
      <c r="O28" s="54"/>
      <c r="P28" s="54">
        <f>(L28*2+SUM(M28:O28)*1)*14</f>
        <v>84</v>
      </c>
      <c r="Q28" s="54">
        <v>4</v>
      </c>
      <c r="R28" s="54">
        <v>44</v>
      </c>
      <c r="S28" s="201" t="s">
        <v>3</v>
      </c>
      <c r="T28" s="135">
        <f>P28+H28</f>
        <v>84</v>
      </c>
      <c r="U28" s="54">
        <f>Q28+I28</f>
        <v>4</v>
      </c>
      <c r="V28" s="201">
        <f>R28+J28</f>
        <v>44</v>
      </c>
    </row>
    <row r="29" spans="1:22" ht="12" customHeight="1" x14ac:dyDescent="0.2">
      <c r="A29" s="303" t="s">
        <v>19</v>
      </c>
      <c r="B29" s="223"/>
      <c r="C29" s="304"/>
      <c r="D29" s="45">
        <f>SUM(D13:D28)</f>
        <v>13</v>
      </c>
      <c r="E29" s="47">
        <f>SUM(E13:E28)</f>
        <v>5</v>
      </c>
      <c r="F29" s="47">
        <f>SUM(F13:F28)</f>
        <v>6</v>
      </c>
      <c r="G29" s="47">
        <f>SUM(G13:G28)</f>
        <v>2</v>
      </c>
      <c r="H29" s="240">
        <f>SUM(H13:H26)</f>
        <v>476</v>
      </c>
      <c r="I29" s="227">
        <f>SUM(I13:I28)</f>
        <v>30</v>
      </c>
      <c r="J29" s="227">
        <f>SUM(J13:J28)</f>
        <v>386</v>
      </c>
      <c r="K29" s="277" t="s">
        <v>141</v>
      </c>
      <c r="L29" s="45">
        <f>SUM(L13:L28)</f>
        <v>10</v>
      </c>
      <c r="M29" s="47">
        <f>SUM(M13:M28)</f>
        <v>4</v>
      </c>
      <c r="N29" s="47">
        <f>SUM(N13:N28)</f>
        <v>8</v>
      </c>
      <c r="O29" s="47">
        <f>SUM(O13:O28)</f>
        <v>4</v>
      </c>
      <c r="P29" s="240">
        <f>SUM(P13:P26)</f>
        <v>480</v>
      </c>
      <c r="Q29" s="227">
        <f>SUM(Q13:Q28)</f>
        <v>30</v>
      </c>
      <c r="R29" s="227">
        <f>SUM(R13:R28)</f>
        <v>326</v>
      </c>
      <c r="S29" s="277" t="s">
        <v>183</v>
      </c>
      <c r="T29" s="194">
        <f>SUM(T13:T26)</f>
        <v>956</v>
      </c>
      <c r="U29" s="240">
        <f>SUM(U13:U28)</f>
        <v>60</v>
      </c>
      <c r="V29" s="228">
        <f>SUM(V13:V28)</f>
        <v>712</v>
      </c>
    </row>
    <row r="30" spans="1:22" ht="18.75" customHeight="1" thickBot="1" x14ac:dyDescent="0.25">
      <c r="A30" s="303"/>
      <c r="B30" s="223"/>
      <c r="C30" s="304"/>
      <c r="D30" s="274">
        <f>SUM(D29:G29)</f>
        <v>26</v>
      </c>
      <c r="E30" s="275"/>
      <c r="F30" s="275"/>
      <c r="G30" s="275"/>
      <c r="H30" s="239"/>
      <c r="I30" s="273"/>
      <c r="J30" s="273"/>
      <c r="K30" s="278"/>
      <c r="L30" s="274">
        <f>SUM(L29:O29)</f>
        <v>26</v>
      </c>
      <c r="M30" s="275"/>
      <c r="N30" s="275"/>
      <c r="O30" s="275"/>
      <c r="P30" s="239"/>
      <c r="Q30" s="273"/>
      <c r="R30" s="273"/>
      <c r="S30" s="278"/>
      <c r="T30" s="195">
        <f>ABS(T29/28)</f>
        <v>34.142857142857146</v>
      </c>
      <c r="U30" s="239"/>
      <c r="V30" s="292"/>
    </row>
    <row r="31" spans="1:22" ht="12.75" x14ac:dyDescent="0.2">
      <c r="A31" s="42" t="s">
        <v>7</v>
      </c>
      <c r="B31" s="43" t="s">
        <v>37</v>
      </c>
      <c r="C31" s="1" t="s">
        <v>7</v>
      </c>
      <c r="D31" s="58"/>
      <c r="E31" s="46"/>
      <c r="F31" s="46"/>
      <c r="G31" s="46"/>
      <c r="H31" s="46"/>
      <c r="I31" s="46"/>
      <c r="J31" s="46"/>
      <c r="K31" s="59"/>
      <c r="L31" s="58"/>
      <c r="M31" s="46"/>
      <c r="N31" s="46"/>
      <c r="O31" s="46"/>
      <c r="P31" s="46"/>
      <c r="Q31" s="97">
        <v>5</v>
      </c>
      <c r="R31" s="46"/>
      <c r="S31" s="59"/>
      <c r="T31" s="198"/>
      <c r="U31" s="97">
        <v>5</v>
      </c>
      <c r="V31" s="59"/>
    </row>
    <row r="32" spans="1:22" thickBot="1" x14ac:dyDescent="0.25">
      <c r="A32" s="42"/>
      <c r="B32" s="43" t="s">
        <v>47</v>
      </c>
      <c r="C32" s="1" t="s">
        <v>7</v>
      </c>
      <c r="D32" s="107"/>
      <c r="E32" s="54"/>
      <c r="F32" s="54"/>
      <c r="G32" s="54"/>
      <c r="H32" s="54"/>
      <c r="I32" s="54"/>
      <c r="J32" s="54"/>
      <c r="K32" s="201"/>
      <c r="L32" s="107"/>
      <c r="M32" s="54"/>
      <c r="N32" s="54"/>
      <c r="O32" s="54"/>
      <c r="P32" s="54"/>
      <c r="Q32" s="131">
        <v>5</v>
      </c>
      <c r="R32" s="54"/>
      <c r="S32" s="201"/>
      <c r="T32" s="135"/>
      <c r="U32" s="131">
        <v>5</v>
      </c>
      <c r="V32" s="201"/>
    </row>
    <row r="33" spans="1:22" ht="12" customHeight="1" thickBot="1" x14ac:dyDescent="0.25">
      <c r="A33" s="299" t="s">
        <v>33</v>
      </c>
      <c r="B33" s="302"/>
      <c r="C33" s="301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3"/>
    </row>
    <row r="34" spans="1:22" ht="12.75" x14ac:dyDescent="0.2">
      <c r="A34" s="9">
        <v>15</v>
      </c>
      <c r="B34" s="23" t="s">
        <v>142</v>
      </c>
      <c r="C34" s="1" t="s">
        <v>330</v>
      </c>
      <c r="D34" s="58">
        <v>2</v>
      </c>
      <c r="E34" s="46">
        <v>1</v>
      </c>
      <c r="F34" s="46"/>
      <c r="G34" s="46"/>
      <c r="H34" s="46">
        <f>(D34*2+SUM(E34:G34)*1)*14</f>
        <v>70</v>
      </c>
      <c r="I34" s="46">
        <v>3</v>
      </c>
      <c r="J34" s="46">
        <v>33</v>
      </c>
      <c r="K34" s="59" t="s">
        <v>3</v>
      </c>
      <c r="L34" s="58"/>
      <c r="M34" s="46"/>
      <c r="N34" s="46"/>
      <c r="O34" s="46"/>
      <c r="P34" s="46"/>
      <c r="Q34" s="46"/>
      <c r="R34" s="46"/>
      <c r="S34" s="59"/>
      <c r="T34" s="58">
        <f t="shared" ref="T34:V35" si="3">SUM(H34,P34)</f>
        <v>70</v>
      </c>
      <c r="U34" s="46">
        <f t="shared" si="3"/>
        <v>3</v>
      </c>
      <c r="V34" s="59">
        <f t="shared" si="3"/>
        <v>33</v>
      </c>
    </row>
    <row r="35" spans="1:22" thickBot="1" x14ac:dyDescent="0.25">
      <c r="A35" s="9">
        <v>16</v>
      </c>
      <c r="B35" s="23" t="s">
        <v>131</v>
      </c>
      <c r="C35" s="1" t="s">
        <v>331</v>
      </c>
      <c r="D35" s="107">
        <v>2</v>
      </c>
      <c r="E35" s="54">
        <v>1</v>
      </c>
      <c r="F35" s="54"/>
      <c r="G35" s="54"/>
      <c r="H35" s="54">
        <f>(D35*2+SUM(E35:G35)*1)*14</f>
        <v>70</v>
      </c>
      <c r="I35" s="54">
        <v>3</v>
      </c>
      <c r="J35" s="54">
        <v>33</v>
      </c>
      <c r="K35" s="201" t="s">
        <v>3</v>
      </c>
      <c r="L35" s="107"/>
      <c r="M35" s="54"/>
      <c r="N35" s="54"/>
      <c r="O35" s="54"/>
      <c r="P35" s="54"/>
      <c r="Q35" s="54"/>
      <c r="R35" s="54"/>
      <c r="S35" s="201"/>
      <c r="T35" s="107">
        <f t="shared" si="3"/>
        <v>70</v>
      </c>
      <c r="U35" s="54">
        <f t="shared" si="3"/>
        <v>3</v>
      </c>
      <c r="V35" s="201">
        <f t="shared" si="3"/>
        <v>33</v>
      </c>
    </row>
    <row r="36" spans="1:22" thickBot="1" x14ac:dyDescent="0.25">
      <c r="A36" s="299" t="s">
        <v>34</v>
      </c>
      <c r="B36" s="302"/>
      <c r="C36" s="301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3"/>
    </row>
    <row r="37" spans="1:22" thickBot="1" x14ac:dyDescent="0.25">
      <c r="A37" s="9">
        <v>17</v>
      </c>
      <c r="B37" s="23" t="s">
        <v>144</v>
      </c>
      <c r="C37" s="1" t="s">
        <v>332</v>
      </c>
      <c r="D37" s="148"/>
      <c r="E37" s="149"/>
      <c r="F37" s="149"/>
      <c r="G37" s="149"/>
      <c r="H37" s="149"/>
      <c r="I37" s="149"/>
      <c r="J37" s="149"/>
      <c r="K37" s="150"/>
      <c r="L37" s="132">
        <v>2</v>
      </c>
      <c r="M37" s="47">
        <v>2</v>
      </c>
      <c r="N37" s="47"/>
      <c r="O37" s="46"/>
      <c r="P37" s="46">
        <f>(L37*2+SUM(M37:O37)*1)*14</f>
        <v>84</v>
      </c>
      <c r="Q37" s="46">
        <v>4</v>
      </c>
      <c r="R37" s="47">
        <v>44</v>
      </c>
      <c r="S37" s="50" t="s">
        <v>3</v>
      </c>
      <c r="T37" s="58">
        <f t="shared" ref="T37:V38" si="4">P37+H37</f>
        <v>84</v>
      </c>
      <c r="U37" s="58">
        <f t="shared" si="4"/>
        <v>4</v>
      </c>
      <c r="V37" s="58">
        <f t="shared" si="4"/>
        <v>44</v>
      </c>
    </row>
    <row r="38" spans="1:22" thickBot="1" x14ac:dyDescent="0.25">
      <c r="A38" s="9">
        <v>18</v>
      </c>
      <c r="B38" s="23" t="s">
        <v>236</v>
      </c>
      <c r="C38" s="1" t="s">
        <v>333</v>
      </c>
      <c r="D38" s="145"/>
      <c r="E38" s="146"/>
      <c r="F38" s="146"/>
      <c r="G38" s="146"/>
      <c r="H38" s="146"/>
      <c r="I38" s="146"/>
      <c r="J38" s="146"/>
      <c r="K38" s="147"/>
      <c r="L38" s="133">
        <v>2</v>
      </c>
      <c r="M38" s="52">
        <v>2</v>
      </c>
      <c r="N38" s="52"/>
      <c r="O38" s="54"/>
      <c r="P38" s="54">
        <f>(L38*2+SUM(M38:O38)*1)*14</f>
        <v>84</v>
      </c>
      <c r="Q38" s="54">
        <v>4</v>
      </c>
      <c r="R38" s="52">
        <v>44</v>
      </c>
      <c r="S38" s="56" t="s">
        <v>3</v>
      </c>
      <c r="T38" s="58">
        <f t="shared" si="4"/>
        <v>84</v>
      </c>
      <c r="U38" s="58">
        <f t="shared" si="4"/>
        <v>4</v>
      </c>
      <c r="V38" s="58">
        <f t="shared" si="4"/>
        <v>44</v>
      </c>
    </row>
    <row r="39" spans="1:22" ht="14.25" customHeight="1" thickBot="1" x14ac:dyDescent="0.25">
      <c r="A39" s="251" t="s">
        <v>9</v>
      </c>
      <c r="B39" s="252"/>
      <c r="C39" s="252"/>
      <c r="D39" s="242">
        <v>3</v>
      </c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3"/>
    </row>
    <row r="40" spans="1:22" ht="14.25" customHeight="1" x14ac:dyDescent="0.2">
      <c r="A40" s="45">
        <v>19</v>
      </c>
      <c r="B40" s="212" t="s">
        <v>53</v>
      </c>
      <c r="C40" s="1" t="s">
        <v>334</v>
      </c>
      <c r="D40" s="58">
        <v>2</v>
      </c>
      <c r="E40" s="46" t="s">
        <v>7</v>
      </c>
      <c r="F40" s="46">
        <v>2</v>
      </c>
      <c r="G40" s="46" t="s">
        <v>7</v>
      </c>
      <c r="H40" s="46">
        <v>56</v>
      </c>
      <c r="I40" s="46">
        <v>4</v>
      </c>
      <c r="J40" s="46">
        <v>44</v>
      </c>
      <c r="K40" s="59" t="s">
        <v>3</v>
      </c>
      <c r="L40" s="58" t="s">
        <v>7</v>
      </c>
      <c r="M40" s="46" t="s">
        <v>7</v>
      </c>
      <c r="N40" s="46" t="s">
        <v>7</v>
      </c>
      <c r="O40" s="46" t="s">
        <v>7</v>
      </c>
      <c r="P40" s="46" t="s">
        <v>7</v>
      </c>
      <c r="Q40" s="46" t="s">
        <v>7</v>
      </c>
      <c r="R40" s="46" t="s">
        <v>7</v>
      </c>
      <c r="S40" s="59" t="s">
        <v>7</v>
      </c>
      <c r="T40" s="58">
        <f t="shared" ref="T40:V41" si="5">SUM(H40,P40)</f>
        <v>56</v>
      </c>
      <c r="U40" s="46">
        <f t="shared" si="5"/>
        <v>4</v>
      </c>
      <c r="V40" s="59">
        <f t="shared" si="5"/>
        <v>44</v>
      </c>
    </row>
    <row r="41" spans="1:22" ht="12" customHeight="1" thickBot="1" x14ac:dyDescent="0.25">
      <c r="A41" s="213">
        <v>20</v>
      </c>
      <c r="B41" s="214" t="s">
        <v>139</v>
      </c>
      <c r="C41" s="1" t="s">
        <v>335</v>
      </c>
      <c r="D41" s="107">
        <v>1</v>
      </c>
      <c r="E41" s="54" t="s">
        <v>7</v>
      </c>
      <c r="F41" s="54">
        <v>2</v>
      </c>
      <c r="G41" s="54" t="s">
        <v>7</v>
      </c>
      <c r="H41" s="54">
        <v>56</v>
      </c>
      <c r="I41" s="54">
        <v>3</v>
      </c>
      <c r="J41" s="54">
        <v>33</v>
      </c>
      <c r="K41" s="201" t="s">
        <v>44</v>
      </c>
      <c r="L41" s="165"/>
      <c r="M41" s="166"/>
      <c r="N41" s="166"/>
      <c r="O41" s="166"/>
      <c r="P41" s="166"/>
      <c r="Q41" s="166"/>
      <c r="R41" s="166"/>
      <c r="S41" s="167"/>
      <c r="T41" s="107">
        <f t="shared" si="5"/>
        <v>56</v>
      </c>
      <c r="U41" s="54">
        <f t="shared" si="5"/>
        <v>3</v>
      </c>
      <c r="V41" s="201">
        <f t="shared" si="5"/>
        <v>33</v>
      </c>
    </row>
    <row r="42" spans="1:22" ht="49.5" customHeight="1" thickBot="1" x14ac:dyDescent="0.25">
      <c r="A42" s="293" t="s">
        <v>31</v>
      </c>
      <c r="B42" s="294"/>
      <c r="C42" s="294"/>
      <c r="D42" s="118" t="s">
        <v>26</v>
      </c>
      <c r="E42" s="118" t="s">
        <v>17</v>
      </c>
      <c r="F42" s="118" t="s">
        <v>13</v>
      </c>
      <c r="G42" s="119" t="s">
        <v>23</v>
      </c>
      <c r="H42" s="118" t="s">
        <v>16</v>
      </c>
      <c r="I42" s="118" t="s">
        <v>14</v>
      </c>
      <c r="J42" s="118" t="s">
        <v>15</v>
      </c>
      <c r="K42" s="118"/>
      <c r="L42" s="118" t="s">
        <v>26</v>
      </c>
      <c r="M42" s="118" t="s">
        <v>17</v>
      </c>
      <c r="N42" s="118" t="s">
        <v>13</v>
      </c>
      <c r="O42" s="119" t="s">
        <v>18</v>
      </c>
      <c r="P42" s="118" t="s">
        <v>25</v>
      </c>
      <c r="Q42" s="118" t="s">
        <v>14</v>
      </c>
      <c r="R42" s="118" t="s">
        <v>24</v>
      </c>
      <c r="S42" s="153"/>
      <c r="T42" s="120"/>
      <c r="U42" s="120"/>
      <c r="V42" s="121"/>
    </row>
    <row r="43" spans="1:22" ht="19.5" customHeight="1" thickBot="1" x14ac:dyDescent="0.25">
      <c r="A43" s="295"/>
      <c r="B43" s="296"/>
      <c r="C43" s="296"/>
      <c r="D43" s="186">
        <v>750</v>
      </c>
      <c r="E43" s="110"/>
      <c r="F43" s="110">
        <v>14</v>
      </c>
      <c r="G43" s="111">
        <f>SUM(D30)</f>
        <v>26</v>
      </c>
      <c r="H43" s="187">
        <f>ABS(F43*G43)</f>
        <v>364</v>
      </c>
      <c r="I43" s="110"/>
      <c r="J43" s="112">
        <v>386</v>
      </c>
      <c r="K43" s="112"/>
      <c r="L43" s="196">
        <v>750</v>
      </c>
      <c r="M43" s="110"/>
      <c r="N43" s="110">
        <v>14</v>
      </c>
      <c r="O43" s="111">
        <f>SUM(L30)</f>
        <v>26</v>
      </c>
      <c r="P43" s="187">
        <f>ABS(N43*O43)</f>
        <v>364</v>
      </c>
      <c r="Q43" s="110"/>
      <c r="R43" s="112">
        <v>326</v>
      </c>
      <c r="S43" s="122"/>
      <c r="T43" s="116"/>
      <c r="U43" s="116"/>
      <c r="V43" s="117"/>
    </row>
    <row r="44" spans="1:22" ht="12.75" x14ac:dyDescent="0.2">
      <c r="A44" s="98"/>
      <c r="B44" s="98"/>
      <c r="C44" s="98"/>
      <c r="D44" s="123"/>
      <c r="E44" s="124"/>
      <c r="F44" s="124"/>
      <c r="G44" s="123"/>
      <c r="H44" s="124"/>
      <c r="I44" s="124"/>
      <c r="J44" s="123"/>
      <c r="K44" s="123"/>
      <c r="L44" s="123"/>
      <c r="M44" s="124"/>
      <c r="N44" s="124"/>
      <c r="O44" s="123"/>
      <c r="P44" s="124"/>
      <c r="Q44" s="124"/>
      <c r="R44" s="123"/>
      <c r="T44" s="125"/>
      <c r="U44" s="125"/>
      <c r="V44" s="125"/>
    </row>
    <row r="45" spans="1:22" ht="13.5" customHeight="1" x14ac:dyDescent="0.2">
      <c r="B45" s="241" t="s">
        <v>345</v>
      </c>
      <c r="C45" s="241"/>
      <c r="D45" s="4"/>
      <c r="P45" s="268" t="s">
        <v>28</v>
      </c>
      <c r="Q45" s="268"/>
      <c r="R45" s="268"/>
      <c r="S45" s="268"/>
      <c r="T45" s="268"/>
      <c r="U45" s="268"/>
      <c r="V45" s="268"/>
    </row>
    <row r="46" spans="1:22" ht="11.25" customHeight="1" x14ac:dyDescent="0.2">
      <c r="B46" s="241"/>
      <c r="C46" s="241"/>
      <c r="D46" s="4"/>
      <c r="P46" s="244" t="s">
        <v>207</v>
      </c>
      <c r="Q46" s="244"/>
      <c r="R46" s="244"/>
      <c r="S46" s="244"/>
      <c r="T46" s="244"/>
      <c r="U46" s="244"/>
      <c r="V46" s="244"/>
    </row>
    <row r="47" spans="1:22" ht="12.75" x14ac:dyDescent="0.2">
      <c r="P47" s="221"/>
      <c r="Q47" s="221"/>
      <c r="R47" s="221"/>
      <c r="S47" s="221"/>
      <c r="T47" s="221"/>
      <c r="U47" s="221"/>
      <c r="V47" s="221"/>
    </row>
  </sheetData>
  <mergeCells count="44">
    <mergeCell ref="P47:V47"/>
    <mergeCell ref="A33:C33"/>
    <mergeCell ref="D33:V33"/>
    <mergeCell ref="A36:C36"/>
    <mergeCell ref="D36:V36"/>
    <mergeCell ref="A39:C39"/>
    <mergeCell ref="D39:V39"/>
    <mergeCell ref="A42:C43"/>
    <mergeCell ref="B45:C45"/>
    <mergeCell ref="P45:V45"/>
    <mergeCell ref="B46:C46"/>
    <mergeCell ref="P46:V46"/>
    <mergeCell ref="S29:S30"/>
    <mergeCell ref="U29:U30"/>
    <mergeCell ref="V29:V30"/>
    <mergeCell ref="D30:G30"/>
    <mergeCell ref="L30:O30"/>
    <mergeCell ref="T10:V10"/>
    <mergeCell ref="A12:C12"/>
    <mergeCell ref="D12:V12"/>
    <mergeCell ref="A29:C30"/>
    <mergeCell ref="H29:H30"/>
    <mergeCell ref="I29:I30"/>
    <mergeCell ref="J29:J30"/>
    <mergeCell ref="K29:K30"/>
    <mergeCell ref="P29:P30"/>
    <mergeCell ref="Q29:Q30"/>
    <mergeCell ref="A10:A11"/>
    <mergeCell ref="B10:B11"/>
    <mergeCell ref="C10:C11"/>
    <mergeCell ref="D10:K10"/>
    <mergeCell ref="L10:S10"/>
    <mergeCell ref="R29:R30"/>
    <mergeCell ref="A5:D5"/>
    <mergeCell ref="N5:V5"/>
    <mergeCell ref="A6:D6"/>
    <mergeCell ref="A7:V7"/>
    <mergeCell ref="B8:V8"/>
    <mergeCell ref="A4:D4"/>
    <mergeCell ref="A1:D1"/>
    <mergeCell ref="A2:D2"/>
    <mergeCell ref="N2:V2"/>
    <mergeCell ref="A3:D3"/>
    <mergeCell ref="N3:V3"/>
  </mergeCells>
  <pageMargins left="0.42" right="0.24" top="0.25" bottom="0.15" header="0.23622047244094499" footer="0.17"/>
  <pageSetup paperSize="9" scale="8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45"/>
  <sheetViews>
    <sheetView view="pageLayout" zoomScale="85" zoomScaleNormal="100" zoomScaleSheetLayoutView="115" zoomScalePageLayoutView="85" workbookViewId="0">
      <selection activeCell="A7" sqref="A7:V7"/>
    </sheetView>
  </sheetViews>
  <sheetFormatPr defaultColWidth="7.28515625" defaultRowHeight="13.5" customHeight="1" x14ac:dyDescent="0.2"/>
  <cols>
    <col min="1" max="1" width="3.7109375" customWidth="1"/>
    <col min="2" max="2" width="41.140625" customWidth="1"/>
    <col min="3" max="3" width="12.5703125" customWidth="1"/>
    <col min="4" max="6" width="4.140625" customWidth="1"/>
    <col min="7" max="7" width="3.7109375" customWidth="1"/>
    <col min="8" max="10" width="4.140625" customWidth="1"/>
    <col min="11" max="11" width="6.28515625" customWidth="1"/>
    <col min="12" max="18" width="4.140625" customWidth="1"/>
    <col min="19" max="19" width="9.5703125" customWidth="1"/>
    <col min="20" max="20" width="5.7109375" customWidth="1"/>
    <col min="21" max="22" width="4.140625" customWidth="1"/>
  </cols>
  <sheetData>
    <row r="1" spans="1:22" s="34" customFormat="1" ht="14.25" customHeight="1" x14ac:dyDescent="0.2">
      <c r="A1" s="219" t="s">
        <v>185</v>
      </c>
      <c r="B1" s="220"/>
      <c r="C1" s="220"/>
      <c r="D1" s="220"/>
      <c r="E1" s="39"/>
      <c r="F1" s="33"/>
      <c r="G1" s="33"/>
      <c r="H1" s="33"/>
      <c r="I1" s="33"/>
    </row>
    <row r="2" spans="1:22" s="34" customFormat="1" ht="14.25" customHeight="1" x14ac:dyDescent="0.2">
      <c r="A2" s="220" t="s">
        <v>38</v>
      </c>
      <c r="B2" s="220"/>
      <c r="C2" s="220"/>
      <c r="D2" s="220"/>
      <c r="E2" s="39"/>
      <c r="F2" s="33"/>
      <c r="G2" s="33"/>
      <c r="H2" s="33"/>
      <c r="I2" s="33"/>
      <c r="N2" s="219" t="s">
        <v>71</v>
      </c>
      <c r="O2" s="219"/>
      <c r="P2" s="219"/>
      <c r="Q2" s="219"/>
      <c r="R2" s="219"/>
      <c r="S2" s="219"/>
      <c r="T2" s="219"/>
      <c r="U2" s="219"/>
      <c r="V2" s="219"/>
    </row>
    <row r="3" spans="1:22" s="36" customFormat="1" ht="14.25" customHeight="1" x14ac:dyDescent="0.2">
      <c r="A3" s="221" t="s">
        <v>39</v>
      </c>
      <c r="B3" s="224"/>
      <c r="C3" s="224"/>
      <c r="D3" s="224"/>
      <c r="E3" s="40"/>
      <c r="F3" s="33"/>
      <c r="G3" s="33"/>
      <c r="H3" s="33"/>
      <c r="I3" s="33"/>
      <c r="J3" s="34"/>
      <c r="K3" s="34"/>
      <c r="L3" s="34"/>
      <c r="M3" s="34"/>
      <c r="N3" s="225" t="s">
        <v>73</v>
      </c>
      <c r="O3" s="225"/>
      <c r="P3" s="225"/>
      <c r="Q3" s="225"/>
      <c r="R3" s="225"/>
      <c r="S3" s="225"/>
      <c r="T3" s="225"/>
      <c r="U3" s="225"/>
      <c r="V3" s="225"/>
    </row>
    <row r="4" spans="1:22" s="36" customFormat="1" ht="14.25" customHeight="1" x14ac:dyDescent="0.2">
      <c r="A4" s="221" t="s">
        <v>40</v>
      </c>
      <c r="B4" s="224"/>
      <c r="C4" s="224"/>
      <c r="D4" s="224"/>
      <c r="E4" s="40"/>
      <c r="F4" s="33"/>
      <c r="G4" s="33"/>
      <c r="H4" s="33"/>
      <c r="I4" s="33"/>
      <c r="J4" s="34"/>
      <c r="K4" s="34"/>
      <c r="L4" s="34"/>
      <c r="M4" s="34"/>
      <c r="N4" s="34"/>
      <c r="O4" s="35"/>
      <c r="P4" s="35"/>
      <c r="Q4" s="35"/>
      <c r="R4" s="35"/>
      <c r="S4" s="35"/>
      <c r="T4" s="35"/>
      <c r="U4" s="34"/>
      <c r="V4" s="34"/>
    </row>
    <row r="5" spans="1:22" s="38" customFormat="1" ht="14.25" customHeight="1" x14ac:dyDescent="0.2">
      <c r="A5" s="224" t="s">
        <v>36</v>
      </c>
      <c r="B5" s="224"/>
      <c r="C5" s="224"/>
      <c r="D5" s="224"/>
      <c r="E5" s="40"/>
      <c r="F5" s="37"/>
      <c r="G5" s="37"/>
      <c r="H5" s="37"/>
      <c r="I5" s="37"/>
      <c r="N5" s="225" t="s">
        <v>72</v>
      </c>
      <c r="O5" s="225"/>
      <c r="P5" s="225"/>
      <c r="Q5" s="225"/>
      <c r="R5" s="225"/>
      <c r="S5" s="225"/>
      <c r="T5" s="225"/>
      <c r="U5" s="225"/>
      <c r="V5" s="225"/>
    </row>
    <row r="6" spans="1:22" s="36" customFormat="1" ht="14.25" customHeight="1" x14ac:dyDescent="0.2">
      <c r="A6" s="225" t="s">
        <v>41</v>
      </c>
      <c r="B6" s="225"/>
      <c r="C6" s="225"/>
      <c r="D6" s="225"/>
      <c r="E6" s="35"/>
      <c r="F6" s="35"/>
      <c r="G6" s="35"/>
      <c r="H6" s="35"/>
      <c r="I6" s="35"/>
    </row>
    <row r="7" spans="1:22" s="2" customFormat="1" ht="14.25" customHeight="1" x14ac:dyDescent="0.2">
      <c r="A7" s="264" t="s">
        <v>220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</row>
    <row r="8" spans="1:22" s="2" customFormat="1" ht="14.25" customHeight="1" thickBot="1" x14ac:dyDescent="0.25">
      <c r="A8" s="44"/>
      <c r="B8" s="264" t="s">
        <v>146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2" s="2" customFormat="1" ht="15" hidden="1" customHeight="1" thickBot="1" x14ac:dyDescent="0.25">
      <c r="A9" s="41"/>
    </row>
    <row r="10" spans="1:22" ht="22.5" customHeight="1" x14ac:dyDescent="0.2">
      <c r="A10" s="229" t="s">
        <v>11</v>
      </c>
      <c r="B10" s="222" t="s">
        <v>0</v>
      </c>
      <c r="C10" s="231" t="s">
        <v>1</v>
      </c>
      <c r="D10" s="226" t="s">
        <v>196</v>
      </c>
      <c r="E10" s="227"/>
      <c r="F10" s="227"/>
      <c r="G10" s="227"/>
      <c r="H10" s="227"/>
      <c r="I10" s="227"/>
      <c r="J10" s="227"/>
      <c r="K10" s="228"/>
      <c r="L10" s="262" t="s">
        <v>197</v>
      </c>
      <c r="M10" s="227"/>
      <c r="N10" s="227"/>
      <c r="O10" s="227"/>
      <c r="P10" s="227"/>
      <c r="Q10" s="227"/>
      <c r="R10" s="227"/>
      <c r="S10" s="263"/>
      <c r="T10" s="226" t="s">
        <v>2</v>
      </c>
      <c r="U10" s="227"/>
      <c r="V10" s="228"/>
    </row>
    <row r="11" spans="1:22" ht="24" customHeight="1" x14ac:dyDescent="0.2">
      <c r="A11" s="230"/>
      <c r="B11" s="223"/>
      <c r="C11" s="232"/>
      <c r="D11" s="9" t="s">
        <v>3</v>
      </c>
      <c r="E11" s="5" t="s">
        <v>29</v>
      </c>
      <c r="F11" s="5" t="s">
        <v>30</v>
      </c>
      <c r="G11" s="5" t="s">
        <v>4</v>
      </c>
      <c r="H11" s="5" t="s">
        <v>8</v>
      </c>
      <c r="I11" s="5" t="s">
        <v>5</v>
      </c>
      <c r="J11" s="5" t="s">
        <v>6</v>
      </c>
      <c r="K11" s="10" t="s">
        <v>20</v>
      </c>
      <c r="L11" s="11" t="s">
        <v>3</v>
      </c>
      <c r="M11" s="5" t="s">
        <v>29</v>
      </c>
      <c r="N11" s="5" t="s">
        <v>30</v>
      </c>
      <c r="O11" s="5" t="s">
        <v>4</v>
      </c>
      <c r="P11" s="5" t="s">
        <v>8</v>
      </c>
      <c r="Q11" s="5" t="s">
        <v>5</v>
      </c>
      <c r="R11" s="5" t="s">
        <v>6</v>
      </c>
      <c r="S11" s="12" t="s">
        <v>21</v>
      </c>
      <c r="T11" s="9" t="s">
        <v>8</v>
      </c>
      <c r="U11" s="5" t="s">
        <v>5</v>
      </c>
      <c r="V11" s="10" t="s">
        <v>6</v>
      </c>
    </row>
    <row r="12" spans="1:22" ht="12" customHeight="1" thickBot="1" x14ac:dyDescent="0.25">
      <c r="A12" s="259" t="s">
        <v>10</v>
      </c>
      <c r="B12" s="260"/>
      <c r="C12" s="261"/>
      <c r="D12" s="265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7"/>
    </row>
    <row r="13" spans="1:22" ht="12" customHeight="1" thickBot="1" x14ac:dyDescent="0.25">
      <c r="A13" s="9">
        <v>1</v>
      </c>
      <c r="B13" s="23" t="s">
        <v>192</v>
      </c>
      <c r="C13" s="1" t="s">
        <v>148</v>
      </c>
      <c r="D13" s="58">
        <v>2</v>
      </c>
      <c r="E13" s="46"/>
      <c r="F13" s="176">
        <v>2</v>
      </c>
      <c r="G13" s="46"/>
      <c r="H13" s="14">
        <f>(D13*2+SUM(E13:G13)*1)*14</f>
        <v>84</v>
      </c>
      <c r="I13" s="46">
        <v>5</v>
      </c>
      <c r="J13" s="46">
        <v>68</v>
      </c>
      <c r="K13" s="59" t="s">
        <v>43</v>
      </c>
      <c r="L13" s="58"/>
      <c r="M13" s="46"/>
      <c r="N13" s="46"/>
      <c r="O13" s="46"/>
      <c r="P13" s="46"/>
      <c r="Q13" s="46"/>
      <c r="R13" s="14"/>
      <c r="S13" s="59"/>
      <c r="T13" s="58">
        <f t="shared" ref="T13:V28" si="0">SUM(H13,P13)</f>
        <v>84</v>
      </c>
      <c r="U13" s="46">
        <f t="shared" si="0"/>
        <v>5</v>
      </c>
      <c r="V13" s="59">
        <f t="shared" si="0"/>
        <v>68</v>
      </c>
    </row>
    <row r="14" spans="1:22" ht="12" customHeight="1" thickBot="1" x14ac:dyDescent="0.25">
      <c r="A14" s="9">
        <v>2</v>
      </c>
      <c r="B14" s="23" t="s">
        <v>107</v>
      </c>
      <c r="C14" s="1" t="s">
        <v>149</v>
      </c>
      <c r="D14" s="13">
        <v>2</v>
      </c>
      <c r="E14" s="14">
        <v>2</v>
      </c>
      <c r="F14" s="14"/>
      <c r="G14" s="14"/>
      <c r="H14" s="14">
        <f>(D14*2+SUM(E14:G14)*1)*14</f>
        <v>84</v>
      </c>
      <c r="I14" s="14">
        <v>4</v>
      </c>
      <c r="J14" s="14">
        <v>46</v>
      </c>
      <c r="K14" s="17" t="s">
        <v>43</v>
      </c>
      <c r="L14" s="13"/>
      <c r="M14" s="14"/>
      <c r="N14" s="14"/>
      <c r="O14" s="14"/>
      <c r="P14" s="14"/>
      <c r="Q14" s="14"/>
      <c r="R14" s="14"/>
      <c r="S14" s="17"/>
      <c r="T14" s="58">
        <f t="shared" si="0"/>
        <v>84</v>
      </c>
      <c r="U14" s="14">
        <f t="shared" si="0"/>
        <v>4</v>
      </c>
      <c r="V14" s="59">
        <f t="shared" si="0"/>
        <v>46</v>
      </c>
    </row>
    <row r="15" spans="1:22" ht="12" customHeight="1" thickBot="1" x14ac:dyDescent="0.25">
      <c r="A15" s="9">
        <v>3</v>
      </c>
      <c r="B15" s="23" t="s">
        <v>108</v>
      </c>
      <c r="C15" s="1" t="s">
        <v>150</v>
      </c>
      <c r="D15" s="13">
        <v>2</v>
      </c>
      <c r="E15" s="14"/>
      <c r="F15" s="14">
        <v>2</v>
      </c>
      <c r="G15" s="14"/>
      <c r="H15" s="14">
        <f t="shared" ref="H15:H18" si="1">(D15*2+SUM(E15:G15)*1)*14</f>
        <v>84</v>
      </c>
      <c r="I15" s="14">
        <v>5</v>
      </c>
      <c r="J15" s="14">
        <v>68</v>
      </c>
      <c r="K15" s="17" t="s">
        <v>43</v>
      </c>
      <c r="L15" s="13"/>
      <c r="M15" s="14"/>
      <c r="N15" s="14"/>
      <c r="O15" s="14"/>
      <c r="P15" s="14"/>
      <c r="Q15" s="14"/>
      <c r="R15" s="14"/>
      <c r="S15" s="17"/>
      <c r="T15" s="58">
        <f t="shared" si="0"/>
        <v>84</v>
      </c>
      <c r="U15" s="14">
        <f t="shared" ref="U15:V30" si="2">SUM(I15,Q15)</f>
        <v>5</v>
      </c>
      <c r="V15" s="59">
        <f t="shared" si="0"/>
        <v>68</v>
      </c>
    </row>
    <row r="16" spans="1:22" thickBot="1" x14ac:dyDescent="0.25">
      <c r="A16" s="9">
        <v>4</v>
      </c>
      <c r="B16" s="23" t="s">
        <v>50</v>
      </c>
      <c r="C16" s="1" t="s">
        <v>151</v>
      </c>
      <c r="D16" s="13">
        <v>2</v>
      </c>
      <c r="E16" s="14"/>
      <c r="F16" s="14">
        <v>2</v>
      </c>
      <c r="G16" s="14"/>
      <c r="H16" s="14">
        <f t="shared" si="1"/>
        <v>84</v>
      </c>
      <c r="I16" s="14">
        <v>5</v>
      </c>
      <c r="J16" s="14">
        <v>68</v>
      </c>
      <c r="K16" s="17" t="s">
        <v>43</v>
      </c>
      <c r="L16" s="13"/>
      <c r="M16" s="14"/>
      <c r="N16" s="14"/>
      <c r="O16" s="14"/>
      <c r="P16" s="14"/>
      <c r="Q16" s="14"/>
      <c r="R16" s="14"/>
      <c r="S16" s="17"/>
      <c r="T16" s="58">
        <f t="shared" si="0"/>
        <v>84</v>
      </c>
      <c r="U16" s="14">
        <f t="shared" si="2"/>
        <v>5</v>
      </c>
      <c r="V16" s="59">
        <f t="shared" si="0"/>
        <v>68</v>
      </c>
    </row>
    <row r="17" spans="1:22" thickBot="1" x14ac:dyDescent="0.25">
      <c r="A17" s="9">
        <v>5</v>
      </c>
      <c r="B17" s="23" t="s">
        <v>121</v>
      </c>
      <c r="C17" s="1" t="s">
        <v>153</v>
      </c>
      <c r="D17" s="13">
        <v>2</v>
      </c>
      <c r="E17" s="14"/>
      <c r="F17" s="14">
        <v>2</v>
      </c>
      <c r="G17" s="14"/>
      <c r="H17" s="14">
        <f t="shared" si="1"/>
        <v>84</v>
      </c>
      <c r="I17" s="14">
        <v>5</v>
      </c>
      <c r="J17" s="14">
        <v>68</v>
      </c>
      <c r="K17" s="17" t="s">
        <v>43</v>
      </c>
      <c r="L17" s="13"/>
      <c r="M17" s="14"/>
      <c r="N17" s="14"/>
      <c r="O17" s="14"/>
      <c r="P17" s="14"/>
      <c r="Q17" s="14"/>
      <c r="R17" s="14"/>
      <c r="S17" s="17"/>
      <c r="T17" s="58">
        <f t="shared" si="0"/>
        <v>84</v>
      </c>
      <c r="U17" s="14">
        <f t="shared" si="2"/>
        <v>5</v>
      </c>
      <c r="V17" s="59">
        <f t="shared" si="0"/>
        <v>68</v>
      </c>
    </row>
    <row r="18" spans="1:22" ht="12" customHeight="1" thickBot="1" x14ac:dyDescent="0.25">
      <c r="A18" s="9">
        <v>6</v>
      </c>
      <c r="B18" s="23" t="s">
        <v>120</v>
      </c>
      <c r="C18" s="1" t="s">
        <v>152</v>
      </c>
      <c r="D18" s="13">
        <v>2</v>
      </c>
      <c r="E18" s="14"/>
      <c r="F18" s="14">
        <v>2</v>
      </c>
      <c r="G18" s="14"/>
      <c r="H18" s="14">
        <f t="shared" si="1"/>
        <v>84</v>
      </c>
      <c r="I18" s="14">
        <v>5</v>
      </c>
      <c r="J18" s="14">
        <v>68</v>
      </c>
      <c r="K18" s="17" t="s">
        <v>3</v>
      </c>
      <c r="L18" s="13"/>
      <c r="M18" s="14"/>
      <c r="N18" s="14"/>
      <c r="O18" s="14"/>
      <c r="P18" s="14"/>
      <c r="Q18" s="14"/>
      <c r="R18" s="14"/>
      <c r="S18" s="17"/>
      <c r="T18" s="58">
        <f t="shared" si="0"/>
        <v>84</v>
      </c>
      <c r="U18" s="14">
        <f t="shared" si="2"/>
        <v>5</v>
      </c>
      <c r="V18" s="59">
        <f t="shared" si="0"/>
        <v>68</v>
      </c>
    </row>
    <row r="19" spans="1:22" ht="12" customHeight="1" thickBot="1" x14ac:dyDescent="0.25">
      <c r="A19" s="9">
        <v>7</v>
      </c>
      <c r="B19" s="23" t="s">
        <v>105</v>
      </c>
      <c r="C19" s="1" t="s">
        <v>211</v>
      </c>
      <c r="D19" s="9"/>
      <c r="E19" s="109">
        <v>2</v>
      </c>
      <c r="F19" s="14"/>
      <c r="G19" s="14"/>
      <c r="H19" s="14">
        <f>(D19*2+SUM(E19:G19)*1)*14</f>
        <v>28</v>
      </c>
      <c r="I19" s="108">
        <v>1</v>
      </c>
      <c r="J19" s="14"/>
      <c r="K19" s="17" t="s">
        <v>44</v>
      </c>
      <c r="L19" s="9"/>
      <c r="M19" s="109"/>
      <c r="N19" s="14"/>
      <c r="O19" s="14"/>
      <c r="P19" s="14"/>
      <c r="Q19" s="108"/>
      <c r="R19" s="14"/>
      <c r="S19" s="17"/>
      <c r="T19" s="58">
        <f t="shared" si="0"/>
        <v>28</v>
      </c>
      <c r="U19" s="14">
        <f>SUM(I19,Q19)</f>
        <v>1</v>
      </c>
      <c r="V19" s="59">
        <f t="shared" si="0"/>
        <v>0</v>
      </c>
    </row>
    <row r="20" spans="1:22" ht="12" customHeight="1" thickBot="1" x14ac:dyDescent="0.25">
      <c r="A20" s="9">
        <v>8</v>
      </c>
      <c r="B20" s="23" t="s">
        <v>193</v>
      </c>
      <c r="C20" s="1" t="s">
        <v>210</v>
      </c>
      <c r="D20" s="58"/>
      <c r="E20" s="46"/>
      <c r="F20" s="149"/>
      <c r="G20" s="46"/>
      <c r="H20" s="46"/>
      <c r="I20" s="46"/>
      <c r="J20" s="46"/>
      <c r="K20" s="59"/>
      <c r="L20" s="58">
        <v>2</v>
      </c>
      <c r="M20" s="46"/>
      <c r="N20" s="46"/>
      <c r="O20" s="46"/>
      <c r="P20" s="46">
        <v>42</v>
      </c>
      <c r="Q20" s="46">
        <v>2</v>
      </c>
      <c r="R20" s="14">
        <v>22</v>
      </c>
      <c r="S20" s="59" t="s">
        <v>43</v>
      </c>
      <c r="T20" s="58">
        <f t="shared" si="0"/>
        <v>42</v>
      </c>
      <c r="U20" s="46">
        <f t="shared" si="2"/>
        <v>2</v>
      </c>
      <c r="V20" s="59">
        <f t="shared" si="0"/>
        <v>22</v>
      </c>
    </row>
    <row r="21" spans="1:22" ht="12" customHeight="1" thickBot="1" x14ac:dyDescent="0.25">
      <c r="A21" s="9">
        <v>9</v>
      </c>
      <c r="B21" s="23" t="s">
        <v>85</v>
      </c>
      <c r="C21" s="1" t="s">
        <v>154</v>
      </c>
      <c r="D21" s="136"/>
      <c r="E21" s="137"/>
      <c r="F21" s="160"/>
      <c r="G21" s="137"/>
      <c r="H21" s="137"/>
      <c r="I21" s="137"/>
      <c r="J21" s="137"/>
      <c r="K21" s="175"/>
      <c r="L21" s="136"/>
      <c r="M21" s="137"/>
      <c r="N21" s="137"/>
      <c r="O21" s="137">
        <v>2</v>
      </c>
      <c r="P21" s="137">
        <v>42</v>
      </c>
      <c r="Q21" s="137">
        <v>2</v>
      </c>
      <c r="R21" s="14">
        <v>22</v>
      </c>
      <c r="S21" s="175" t="s">
        <v>4</v>
      </c>
      <c r="T21" s="58">
        <f t="shared" si="0"/>
        <v>42</v>
      </c>
      <c r="U21" s="137">
        <v>2</v>
      </c>
      <c r="V21" s="59">
        <v>22</v>
      </c>
    </row>
    <row r="22" spans="1:22" ht="12" customHeight="1" thickBot="1" x14ac:dyDescent="0.25">
      <c r="A22" s="9">
        <v>10</v>
      </c>
      <c r="B22" s="23" t="s">
        <v>177</v>
      </c>
      <c r="C22" s="1" t="s">
        <v>155</v>
      </c>
      <c r="D22" s="13"/>
      <c r="E22" s="14"/>
      <c r="F22" s="14"/>
      <c r="G22" s="14"/>
      <c r="H22" s="14"/>
      <c r="I22" s="14"/>
      <c r="J22" s="14"/>
      <c r="K22" s="17"/>
      <c r="L22" s="13">
        <v>2</v>
      </c>
      <c r="M22" s="14"/>
      <c r="N22" s="14"/>
      <c r="O22" s="14"/>
      <c r="P22" s="14">
        <f t="shared" ref="P22:P27" si="3">(L22*2+SUM(M22:O22)*1)*14</f>
        <v>56</v>
      </c>
      <c r="Q22" s="14">
        <v>2</v>
      </c>
      <c r="R22" s="14">
        <v>22</v>
      </c>
      <c r="S22" s="17" t="s">
        <v>43</v>
      </c>
      <c r="T22" s="58">
        <f t="shared" si="0"/>
        <v>56</v>
      </c>
      <c r="U22" s="14">
        <f t="shared" si="2"/>
        <v>2</v>
      </c>
      <c r="V22" s="59">
        <f t="shared" si="0"/>
        <v>22</v>
      </c>
    </row>
    <row r="23" spans="1:22" ht="12" customHeight="1" thickBot="1" x14ac:dyDescent="0.25">
      <c r="A23" s="9">
        <v>11</v>
      </c>
      <c r="B23" s="23" t="s">
        <v>178</v>
      </c>
      <c r="C23" s="1" t="s">
        <v>156</v>
      </c>
      <c r="D23" s="13"/>
      <c r="E23" s="14"/>
      <c r="F23" s="14"/>
      <c r="G23" s="14"/>
      <c r="H23" s="14"/>
      <c r="I23" s="14"/>
      <c r="J23" s="14"/>
      <c r="K23" s="17"/>
      <c r="L23" s="13"/>
      <c r="M23" s="14"/>
      <c r="N23" s="14"/>
      <c r="O23" s="14">
        <v>2</v>
      </c>
      <c r="P23" s="14">
        <f t="shared" si="3"/>
        <v>28</v>
      </c>
      <c r="Q23" s="14">
        <v>2</v>
      </c>
      <c r="R23" s="14">
        <v>22</v>
      </c>
      <c r="S23" s="17" t="s">
        <v>4</v>
      </c>
      <c r="T23" s="58">
        <f t="shared" si="0"/>
        <v>28</v>
      </c>
      <c r="U23" s="14">
        <f t="shared" si="2"/>
        <v>2</v>
      </c>
      <c r="V23" s="59">
        <f t="shared" si="0"/>
        <v>22</v>
      </c>
    </row>
    <row r="24" spans="1:22" ht="12" customHeight="1" thickBot="1" x14ac:dyDescent="0.25">
      <c r="A24" s="9">
        <v>12</v>
      </c>
      <c r="B24" s="23" t="s">
        <v>122</v>
      </c>
      <c r="C24" s="1" t="s">
        <v>157</v>
      </c>
      <c r="D24" s="13"/>
      <c r="E24" s="14"/>
      <c r="F24" s="14"/>
      <c r="G24" s="14"/>
      <c r="H24" s="14"/>
      <c r="I24" s="14"/>
      <c r="J24" s="14"/>
      <c r="K24" s="17"/>
      <c r="L24" s="13">
        <v>2</v>
      </c>
      <c r="M24" s="14"/>
      <c r="N24" s="14">
        <v>1</v>
      </c>
      <c r="O24" s="14"/>
      <c r="P24" s="14">
        <f t="shared" si="3"/>
        <v>70</v>
      </c>
      <c r="Q24" s="14">
        <v>4</v>
      </c>
      <c r="R24" s="14">
        <v>58</v>
      </c>
      <c r="S24" s="17" t="s">
        <v>43</v>
      </c>
      <c r="T24" s="58">
        <f t="shared" si="0"/>
        <v>70</v>
      </c>
      <c r="U24" s="14">
        <f t="shared" si="2"/>
        <v>4</v>
      </c>
      <c r="V24" s="59">
        <f t="shared" si="0"/>
        <v>58</v>
      </c>
    </row>
    <row r="25" spans="1:22" ht="12" customHeight="1" thickBot="1" x14ac:dyDescent="0.25">
      <c r="A25" s="9">
        <v>13</v>
      </c>
      <c r="B25" s="23" t="s">
        <v>176</v>
      </c>
      <c r="C25" s="1" t="s">
        <v>158</v>
      </c>
      <c r="D25" s="13"/>
      <c r="E25" s="14"/>
      <c r="F25" s="14"/>
      <c r="G25" s="14"/>
      <c r="H25" s="14" t="s">
        <v>22</v>
      </c>
      <c r="I25" s="14"/>
      <c r="J25" s="14"/>
      <c r="K25" s="17"/>
      <c r="L25" s="13">
        <v>2</v>
      </c>
      <c r="M25" s="14"/>
      <c r="N25" s="14">
        <v>2</v>
      </c>
      <c r="O25" s="14"/>
      <c r="P25" s="14">
        <f t="shared" si="3"/>
        <v>84</v>
      </c>
      <c r="Q25" s="14">
        <v>4</v>
      </c>
      <c r="R25" s="14">
        <v>44</v>
      </c>
      <c r="S25" s="17" t="s">
        <v>43</v>
      </c>
      <c r="T25" s="58">
        <f t="shared" si="0"/>
        <v>84</v>
      </c>
      <c r="U25" s="14">
        <f t="shared" si="2"/>
        <v>4</v>
      </c>
      <c r="V25" s="59">
        <f t="shared" si="0"/>
        <v>44</v>
      </c>
    </row>
    <row r="26" spans="1:22" ht="12" customHeight="1" thickBot="1" x14ac:dyDescent="0.25">
      <c r="A26" s="9">
        <v>14</v>
      </c>
      <c r="B26" s="23" t="s">
        <v>123</v>
      </c>
      <c r="C26" s="1" t="s">
        <v>159</v>
      </c>
      <c r="D26" s="13"/>
      <c r="E26" s="14"/>
      <c r="F26" s="14"/>
      <c r="G26" s="14"/>
      <c r="H26" s="14"/>
      <c r="I26" s="14"/>
      <c r="J26" s="14"/>
      <c r="K26" s="17"/>
      <c r="L26" s="13">
        <v>2</v>
      </c>
      <c r="M26" s="14"/>
      <c r="N26" s="143"/>
      <c r="O26" s="14"/>
      <c r="P26" s="14">
        <f t="shared" si="3"/>
        <v>56</v>
      </c>
      <c r="Q26" s="14">
        <v>2</v>
      </c>
      <c r="R26" s="14">
        <v>22</v>
      </c>
      <c r="S26" s="17" t="s">
        <v>43</v>
      </c>
      <c r="T26" s="58">
        <f t="shared" si="0"/>
        <v>56</v>
      </c>
      <c r="U26" s="14">
        <f t="shared" si="2"/>
        <v>2</v>
      </c>
      <c r="V26" s="59">
        <f t="shared" si="0"/>
        <v>22</v>
      </c>
    </row>
    <row r="27" spans="1:22" ht="12" customHeight="1" thickBot="1" x14ac:dyDescent="0.25">
      <c r="A27" s="9">
        <v>15</v>
      </c>
      <c r="B27" s="23" t="s">
        <v>134</v>
      </c>
      <c r="C27" s="1" t="s">
        <v>160</v>
      </c>
      <c r="D27" s="13"/>
      <c r="E27" s="14"/>
      <c r="F27" s="14"/>
      <c r="G27" s="14"/>
      <c r="H27" s="14"/>
      <c r="I27" s="14"/>
      <c r="J27" s="14"/>
      <c r="K27" s="17"/>
      <c r="L27" s="13"/>
      <c r="M27" s="14"/>
      <c r="N27" s="14"/>
      <c r="O27" s="14">
        <v>2</v>
      </c>
      <c r="P27" s="14">
        <f t="shared" si="3"/>
        <v>28</v>
      </c>
      <c r="Q27" s="14">
        <v>2</v>
      </c>
      <c r="R27" s="14">
        <v>22</v>
      </c>
      <c r="S27" s="17" t="s">
        <v>4</v>
      </c>
      <c r="T27" s="58">
        <f t="shared" si="0"/>
        <v>28</v>
      </c>
      <c r="U27" s="14">
        <f t="shared" si="2"/>
        <v>2</v>
      </c>
      <c r="V27" s="59">
        <f t="shared" si="0"/>
        <v>22</v>
      </c>
    </row>
    <row r="28" spans="1:22" thickBot="1" x14ac:dyDescent="0.25">
      <c r="A28" s="9">
        <v>16</v>
      </c>
      <c r="B28" s="23" t="s">
        <v>214</v>
      </c>
      <c r="C28" s="1" t="s">
        <v>175</v>
      </c>
      <c r="D28" s="13"/>
      <c r="E28" s="14"/>
      <c r="F28" s="14"/>
      <c r="G28" s="14"/>
      <c r="H28" s="14"/>
      <c r="I28" s="14"/>
      <c r="J28" s="14"/>
      <c r="K28" s="17"/>
      <c r="L28" s="13"/>
      <c r="M28" s="14"/>
      <c r="N28" s="14"/>
      <c r="O28" s="14"/>
      <c r="P28" s="14">
        <v>90</v>
      </c>
      <c r="Q28" s="108">
        <v>4</v>
      </c>
      <c r="R28" s="14">
        <v>10</v>
      </c>
      <c r="S28" s="17" t="s">
        <v>3</v>
      </c>
      <c r="T28" s="58">
        <f t="shared" si="0"/>
        <v>90</v>
      </c>
      <c r="U28" s="14">
        <f t="shared" si="2"/>
        <v>4</v>
      </c>
      <c r="V28" s="59">
        <f t="shared" si="0"/>
        <v>10</v>
      </c>
    </row>
    <row r="29" spans="1:22" ht="12" customHeight="1" thickBot="1" x14ac:dyDescent="0.25">
      <c r="A29" s="9">
        <v>17</v>
      </c>
      <c r="B29" s="23" t="s">
        <v>105</v>
      </c>
      <c r="C29" s="1" t="s">
        <v>161</v>
      </c>
      <c r="D29" s="9"/>
      <c r="E29" s="109"/>
      <c r="F29" s="14"/>
      <c r="G29" s="14"/>
      <c r="H29" s="14"/>
      <c r="I29" s="108"/>
      <c r="J29" s="14"/>
      <c r="K29" s="17"/>
      <c r="L29" s="9"/>
      <c r="M29" s="109">
        <v>2</v>
      </c>
      <c r="N29" s="14"/>
      <c r="O29" s="14"/>
      <c r="P29" s="14">
        <f>(L29*2+SUM(M29:O29)*1)*14</f>
        <v>28</v>
      </c>
      <c r="Q29" s="108">
        <v>1</v>
      </c>
      <c r="R29" s="14"/>
      <c r="S29" s="17" t="s">
        <v>44</v>
      </c>
      <c r="T29" s="58">
        <f t="shared" ref="T29:T30" si="4">SUM(H29,P29)</f>
        <v>28</v>
      </c>
      <c r="U29" s="14">
        <f t="shared" si="2"/>
        <v>1</v>
      </c>
      <c r="V29" s="59">
        <f t="shared" si="2"/>
        <v>0</v>
      </c>
    </row>
    <row r="30" spans="1:22" ht="12" customHeight="1" thickBot="1" x14ac:dyDescent="0.25">
      <c r="A30" s="68" t="s">
        <v>7</v>
      </c>
      <c r="B30" s="93" t="s">
        <v>33</v>
      </c>
      <c r="C30" s="92" t="s">
        <v>7</v>
      </c>
      <c r="D30" s="51"/>
      <c r="E30" s="54"/>
      <c r="F30" s="52"/>
      <c r="G30" s="52"/>
      <c r="H30" s="54"/>
      <c r="I30" s="54"/>
      <c r="J30" s="52"/>
      <c r="K30" s="201"/>
      <c r="L30" s="107">
        <v>3</v>
      </c>
      <c r="M30" s="54"/>
      <c r="N30" s="54">
        <v>2</v>
      </c>
      <c r="O30" s="54"/>
      <c r="P30" s="14">
        <f>(L30*2+SUM(M30:O30)*1)*14</f>
        <v>112</v>
      </c>
      <c r="Q30" s="54">
        <v>5</v>
      </c>
      <c r="R30" s="14">
        <v>55</v>
      </c>
      <c r="S30" s="201"/>
      <c r="T30" s="58">
        <f t="shared" si="4"/>
        <v>112</v>
      </c>
      <c r="U30" s="54">
        <f t="shared" si="2"/>
        <v>5</v>
      </c>
      <c r="V30" s="59">
        <f t="shared" si="2"/>
        <v>55</v>
      </c>
    </row>
    <row r="31" spans="1:22" ht="12" customHeight="1" x14ac:dyDescent="0.2">
      <c r="A31" s="233" t="s">
        <v>19</v>
      </c>
      <c r="B31" s="222"/>
      <c r="C31" s="234"/>
      <c r="D31" s="45">
        <f t="shared" ref="D31:I31" si="5">SUM(D13:D30)</f>
        <v>12</v>
      </c>
      <c r="E31" s="47">
        <f t="shared" si="5"/>
        <v>4</v>
      </c>
      <c r="F31" s="47">
        <f t="shared" si="5"/>
        <v>10</v>
      </c>
      <c r="G31" s="47">
        <f t="shared" si="5"/>
        <v>0</v>
      </c>
      <c r="H31" s="227">
        <f t="shared" si="5"/>
        <v>532</v>
      </c>
      <c r="I31" s="227">
        <f t="shared" si="5"/>
        <v>30</v>
      </c>
      <c r="J31" s="240">
        <f>SUM(J13:J30)</f>
        <v>386</v>
      </c>
      <c r="K31" s="277" t="s">
        <v>182</v>
      </c>
      <c r="L31" s="45">
        <f>SUM(L13:L30)</f>
        <v>13</v>
      </c>
      <c r="M31" s="47">
        <f>SUM(M13:M30)</f>
        <v>2</v>
      </c>
      <c r="N31" s="47">
        <f>SUM(N13:N30)</f>
        <v>5</v>
      </c>
      <c r="O31" s="47">
        <v>6</v>
      </c>
      <c r="P31" s="227">
        <f>SUM(P13:P30)</f>
        <v>636</v>
      </c>
      <c r="Q31" s="276">
        <f>SUM(Q20:Q30)</f>
        <v>30</v>
      </c>
      <c r="R31" s="240">
        <f>SUM(R13:R30)-3</f>
        <v>296</v>
      </c>
      <c r="S31" s="279" t="s">
        <v>212</v>
      </c>
      <c r="T31" s="58">
        <f>SUM(T13:T30)</f>
        <v>1168</v>
      </c>
      <c r="U31" s="227">
        <f>SUM(U13:U30)</f>
        <v>60</v>
      </c>
      <c r="V31" s="269">
        <f>SUM(V13:V30)-6</f>
        <v>679</v>
      </c>
    </row>
    <row r="32" spans="1:22" ht="18.75" customHeight="1" thickBot="1" x14ac:dyDescent="0.25">
      <c r="A32" s="235"/>
      <c r="B32" s="236"/>
      <c r="C32" s="237"/>
      <c r="D32" s="274">
        <f>SUM(D31:G31)</f>
        <v>26</v>
      </c>
      <c r="E32" s="275"/>
      <c r="F32" s="275"/>
      <c r="G32" s="275"/>
      <c r="H32" s="273"/>
      <c r="I32" s="273"/>
      <c r="J32" s="239"/>
      <c r="K32" s="278"/>
      <c r="L32" s="274">
        <f>SUM(L31:O31)</f>
        <v>26</v>
      </c>
      <c r="M32" s="275"/>
      <c r="N32" s="275"/>
      <c r="O32" s="275"/>
      <c r="P32" s="273"/>
      <c r="Q32" s="273"/>
      <c r="R32" s="239"/>
      <c r="S32" s="280"/>
      <c r="T32" s="51">
        <f>ABS(T31/28)</f>
        <v>41.714285714285715</v>
      </c>
      <c r="U32" s="273"/>
      <c r="V32" s="270"/>
    </row>
    <row r="33" spans="1:22" ht="12" customHeight="1" thickBot="1" x14ac:dyDescent="0.25">
      <c r="A33" s="281" t="s">
        <v>33</v>
      </c>
      <c r="B33" s="282"/>
      <c r="C33" s="283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84"/>
      <c r="U33" s="284"/>
      <c r="V33" s="285"/>
    </row>
    <row r="34" spans="1:22" ht="12" customHeight="1" x14ac:dyDescent="0.2">
      <c r="A34" s="9">
        <v>18</v>
      </c>
      <c r="B34" s="23" t="s">
        <v>119</v>
      </c>
      <c r="C34" s="1" t="s">
        <v>162</v>
      </c>
      <c r="D34" s="58"/>
      <c r="E34" s="46"/>
      <c r="F34" s="46"/>
      <c r="G34" s="46"/>
      <c r="H34" s="46"/>
      <c r="I34" s="46"/>
      <c r="J34" s="46"/>
      <c r="K34" s="59"/>
      <c r="L34" s="58">
        <v>3</v>
      </c>
      <c r="M34" s="46"/>
      <c r="N34" s="46">
        <v>2</v>
      </c>
      <c r="O34" s="46"/>
      <c r="P34" s="14">
        <f t="shared" ref="P34:P35" si="6">(L34*2+SUM(M34:O34)*1)*14</f>
        <v>112</v>
      </c>
      <c r="Q34" s="46">
        <v>5</v>
      </c>
      <c r="R34" s="46">
        <v>55</v>
      </c>
      <c r="S34" s="59" t="s">
        <v>3</v>
      </c>
      <c r="T34" s="13">
        <f>SUM(H34,P34)</f>
        <v>112</v>
      </c>
      <c r="U34" s="14">
        <v>5</v>
      </c>
      <c r="V34" s="17">
        <f>R34</f>
        <v>55</v>
      </c>
    </row>
    <row r="35" spans="1:22" ht="32.25" thickBot="1" x14ac:dyDescent="0.25">
      <c r="A35" s="9">
        <v>19</v>
      </c>
      <c r="B35" s="23" t="s">
        <v>125</v>
      </c>
      <c r="C35" s="1" t="s">
        <v>163</v>
      </c>
      <c r="D35" s="107"/>
      <c r="E35" s="54"/>
      <c r="F35" s="54"/>
      <c r="G35" s="54"/>
      <c r="H35" s="54"/>
      <c r="I35" s="54"/>
      <c r="J35" s="54"/>
      <c r="K35" s="201"/>
      <c r="L35" s="107">
        <v>3</v>
      </c>
      <c r="M35" s="54"/>
      <c r="N35" s="54">
        <v>2</v>
      </c>
      <c r="O35" s="54"/>
      <c r="P35" s="14">
        <f t="shared" si="6"/>
        <v>112</v>
      </c>
      <c r="Q35" s="54">
        <v>5</v>
      </c>
      <c r="R35" s="54">
        <v>55</v>
      </c>
      <c r="S35" s="201" t="s">
        <v>3</v>
      </c>
      <c r="T35" s="13">
        <f>SUM(H35,P35)</f>
        <v>112</v>
      </c>
      <c r="U35" s="14">
        <v>5</v>
      </c>
      <c r="V35" s="17">
        <f>R35</f>
        <v>55</v>
      </c>
    </row>
    <row r="36" spans="1:22" ht="12" customHeight="1" thickBot="1" x14ac:dyDescent="0.25">
      <c r="A36" s="251" t="s">
        <v>9</v>
      </c>
      <c r="B36" s="252"/>
      <c r="C36" s="25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86"/>
      <c r="U36" s="286"/>
      <c r="V36" s="287"/>
    </row>
    <row r="37" spans="1:22" ht="12" customHeight="1" x14ac:dyDescent="0.2">
      <c r="A37" s="9">
        <v>20</v>
      </c>
      <c r="B37" s="23" t="s">
        <v>60</v>
      </c>
      <c r="C37" s="102" t="s">
        <v>198</v>
      </c>
      <c r="D37" s="58">
        <v>2</v>
      </c>
      <c r="E37" s="46">
        <v>2</v>
      </c>
      <c r="F37" s="46" t="s">
        <v>7</v>
      </c>
      <c r="G37" s="46" t="s">
        <v>7</v>
      </c>
      <c r="H37" s="46">
        <v>84</v>
      </c>
      <c r="I37" s="46">
        <v>5</v>
      </c>
      <c r="J37" s="46">
        <v>69</v>
      </c>
      <c r="K37" s="59" t="s">
        <v>43</v>
      </c>
      <c r="L37" s="58" t="s">
        <v>7</v>
      </c>
      <c r="M37" s="46" t="s">
        <v>7</v>
      </c>
      <c r="N37" s="46" t="s">
        <v>7</v>
      </c>
      <c r="O37" s="46" t="s">
        <v>7</v>
      </c>
      <c r="P37" s="46" t="s">
        <v>7</v>
      </c>
      <c r="Q37" s="46" t="s">
        <v>7</v>
      </c>
      <c r="R37" s="46" t="s">
        <v>7</v>
      </c>
      <c r="S37" s="59" t="s">
        <v>7</v>
      </c>
      <c r="T37" s="13">
        <f>SUM(H37,P37)</f>
        <v>84</v>
      </c>
      <c r="U37" s="46">
        <v>5</v>
      </c>
      <c r="V37" s="59"/>
    </row>
    <row r="38" spans="1:22" ht="12" customHeight="1" thickBot="1" x14ac:dyDescent="0.25">
      <c r="A38" s="9">
        <v>21</v>
      </c>
      <c r="B38" s="23" t="s">
        <v>61</v>
      </c>
      <c r="C38" s="101" t="s">
        <v>199</v>
      </c>
      <c r="D38" s="13" t="s">
        <v>7</v>
      </c>
      <c r="E38" s="14" t="s">
        <v>7</v>
      </c>
      <c r="F38" s="14" t="s">
        <v>7</v>
      </c>
      <c r="G38" s="14" t="s">
        <v>7</v>
      </c>
      <c r="H38" s="14" t="s">
        <v>7</v>
      </c>
      <c r="I38" s="14" t="s">
        <v>7</v>
      </c>
      <c r="J38" s="14" t="s">
        <v>7</v>
      </c>
      <c r="K38" s="17" t="s">
        <v>7</v>
      </c>
      <c r="L38" s="13">
        <v>2</v>
      </c>
      <c r="M38" s="14">
        <v>2</v>
      </c>
      <c r="N38" s="14" t="s">
        <v>7</v>
      </c>
      <c r="O38" s="14" t="s">
        <v>7</v>
      </c>
      <c r="P38" s="14">
        <f t="shared" ref="P38" si="7">(L38*2+SUM(M38:O38)*1)*14</f>
        <v>84</v>
      </c>
      <c r="Q38" s="14">
        <v>5</v>
      </c>
      <c r="R38" s="14">
        <v>69</v>
      </c>
      <c r="S38" s="17" t="s">
        <v>43</v>
      </c>
      <c r="T38" s="13">
        <f t="shared" ref="T38:T39" si="8">SUM(H38,P38)</f>
        <v>84</v>
      </c>
      <c r="U38" s="14">
        <v>5</v>
      </c>
      <c r="V38" s="17"/>
    </row>
    <row r="39" spans="1:22" ht="13.5" customHeight="1" thickBot="1" x14ac:dyDescent="0.25">
      <c r="A39" s="9">
        <v>22</v>
      </c>
      <c r="B39" s="23" t="s">
        <v>132</v>
      </c>
      <c r="C39" s="103" t="s">
        <v>200</v>
      </c>
      <c r="D39" s="107">
        <v>2</v>
      </c>
      <c r="E39" s="54">
        <v>2</v>
      </c>
      <c r="F39" s="54"/>
      <c r="G39" s="54"/>
      <c r="H39" s="46">
        <v>84</v>
      </c>
      <c r="I39" s="54">
        <v>4</v>
      </c>
      <c r="J39" s="54">
        <v>44</v>
      </c>
      <c r="K39" s="201" t="s">
        <v>3</v>
      </c>
      <c r="L39" s="107"/>
      <c r="M39" s="54"/>
      <c r="N39" s="54"/>
      <c r="O39" s="54"/>
      <c r="P39" s="54"/>
      <c r="Q39" s="54"/>
      <c r="R39" s="54"/>
      <c r="S39" s="201"/>
      <c r="T39" s="13">
        <f t="shared" si="8"/>
        <v>84</v>
      </c>
      <c r="U39" s="54">
        <f>SUM(I39,Q39)</f>
        <v>4</v>
      </c>
      <c r="V39" s="201"/>
    </row>
    <row r="40" spans="1:22" ht="66" customHeight="1" thickBot="1" x14ac:dyDescent="0.25">
      <c r="A40" s="288" t="s">
        <v>31</v>
      </c>
      <c r="B40" s="289"/>
      <c r="C40" s="289"/>
      <c r="D40" s="118" t="s">
        <v>26</v>
      </c>
      <c r="E40" s="118" t="s">
        <v>17</v>
      </c>
      <c r="F40" s="118" t="s">
        <v>13</v>
      </c>
      <c r="G40" s="119" t="s">
        <v>23</v>
      </c>
      <c r="H40" s="118" t="s">
        <v>16</v>
      </c>
      <c r="I40" s="118" t="s">
        <v>14</v>
      </c>
      <c r="J40" s="118" t="s">
        <v>15</v>
      </c>
      <c r="K40" s="118"/>
      <c r="L40" s="118" t="s">
        <v>26</v>
      </c>
      <c r="M40" s="118" t="s">
        <v>17</v>
      </c>
      <c r="N40" s="118" t="s">
        <v>13</v>
      </c>
      <c r="O40" s="119" t="s">
        <v>18</v>
      </c>
      <c r="P40" s="118" t="s">
        <v>25</v>
      </c>
      <c r="Q40" s="118" t="s">
        <v>14</v>
      </c>
      <c r="R40" s="118" t="s">
        <v>24</v>
      </c>
      <c r="S40" s="153"/>
      <c r="T40" s="120"/>
      <c r="U40" s="120"/>
      <c r="V40" s="121"/>
    </row>
    <row r="41" spans="1:22" ht="19.899999999999999" customHeight="1" thickBot="1" x14ac:dyDescent="0.25">
      <c r="A41" s="248"/>
      <c r="B41" s="249"/>
      <c r="C41" s="250"/>
      <c r="D41" s="186">
        <v>750</v>
      </c>
      <c r="E41" s="110"/>
      <c r="F41" s="110">
        <v>14</v>
      </c>
      <c r="G41" s="111">
        <f>SUM(D32)</f>
        <v>26</v>
      </c>
      <c r="H41" s="187">
        <f>ABS(F41*G41)</f>
        <v>364</v>
      </c>
      <c r="I41" s="110"/>
      <c r="J41" s="112">
        <v>386</v>
      </c>
      <c r="K41" s="113"/>
      <c r="L41" s="188">
        <v>750</v>
      </c>
      <c r="M41" s="110"/>
      <c r="N41" s="110">
        <v>14</v>
      </c>
      <c r="O41" s="111">
        <f>SUM(L32)</f>
        <v>26</v>
      </c>
      <c r="P41" s="187">
        <f>ABS(N41*O41)</f>
        <v>364</v>
      </c>
      <c r="Q41" s="110"/>
      <c r="R41" s="114">
        <v>296</v>
      </c>
      <c r="S41" s="154"/>
      <c r="T41" s="115"/>
      <c r="U41" s="116"/>
      <c r="V41" s="117"/>
    </row>
    <row r="42" spans="1:22" ht="12.75" x14ac:dyDescent="0.2">
      <c r="A42" s="130"/>
      <c r="B42" s="130"/>
      <c r="C42" s="130"/>
      <c r="D42" s="123"/>
      <c r="E42" s="124"/>
      <c r="F42" s="124"/>
      <c r="G42" s="123"/>
      <c r="H42" s="124"/>
      <c r="I42" s="124"/>
      <c r="J42" s="123"/>
      <c r="K42" s="123"/>
      <c r="L42" s="123"/>
      <c r="M42" s="124"/>
      <c r="N42" s="124"/>
      <c r="O42" s="123"/>
      <c r="P42" s="124"/>
      <c r="Q42" s="124"/>
      <c r="R42" s="123"/>
      <c r="T42" s="125"/>
      <c r="U42" s="125"/>
      <c r="V42" s="125"/>
    </row>
    <row r="43" spans="1:22" ht="13.5" customHeight="1" x14ac:dyDescent="0.2">
      <c r="B43" s="241"/>
      <c r="C43" s="241"/>
      <c r="D43" s="4"/>
      <c r="P43" s="268" t="s">
        <v>28</v>
      </c>
      <c r="Q43" s="268"/>
      <c r="R43" s="268"/>
      <c r="S43" s="268"/>
      <c r="T43" s="268"/>
      <c r="U43" s="268"/>
      <c r="V43" s="268"/>
    </row>
    <row r="44" spans="1:22" ht="12.75" x14ac:dyDescent="0.2">
      <c r="B44" s="241"/>
      <c r="C44" s="241"/>
      <c r="D44" s="4"/>
      <c r="P44" s="244" t="s">
        <v>207</v>
      </c>
      <c r="Q44" s="245"/>
      <c r="R44" s="245"/>
      <c r="S44" s="245"/>
      <c r="T44" s="245"/>
      <c r="U44" s="245"/>
      <c r="V44" s="245"/>
    </row>
    <row r="45" spans="1:22" ht="12.75" x14ac:dyDescent="0.2">
      <c r="P45" s="225" t="s">
        <v>32</v>
      </c>
      <c r="Q45" s="225"/>
      <c r="R45" s="225"/>
      <c r="S45" s="225"/>
      <c r="T45" s="225"/>
      <c r="U45" s="225"/>
      <c r="V45" s="225"/>
    </row>
  </sheetData>
  <mergeCells count="43">
    <mergeCell ref="A4:D4"/>
    <mergeCell ref="A1:D1"/>
    <mergeCell ref="A2:D2"/>
    <mergeCell ref="N2:V2"/>
    <mergeCell ref="A3:D3"/>
    <mergeCell ref="N3:V3"/>
    <mergeCell ref="A5:D5"/>
    <mergeCell ref="N5:V5"/>
    <mergeCell ref="A6:D6"/>
    <mergeCell ref="A7:V7"/>
    <mergeCell ref="B8:V8"/>
    <mergeCell ref="A10:A11"/>
    <mergeCell ref="B10:B11"/>
    <mergeCell ref="C10:C11"/>
    <mergeCell ref="D10:K10"/>
    <mergeCell ref="T10:V10"/>
    <mergeCell ref="L10:S10"/>
    <mergeCell ref="A12:C12"/>
    <mergeCell ref="D12:V12"/>
    <mergeCell ref="A31:C32"/>
    <mergeCell ref="H31:H32"/>
    <mergeCell ref="I31:I32"/>
    <mergeCell ref="J31:J32"/>
    <mergeCell ref="K31:K32"/>
    <mergeCell ref="P31:P32"/>
    <mergeCell ref="R31:R32"/>
    <mergeCell ref="D32:G32"/>
    <mergeCell ref="Q31:Q32"/>
    <mergeCell ref="S31:S32"/>
    <mergeCell ref="U31:U32"/>
    <mergeCell ref="V31:V32"/>
    <mergeCell ref="L32:O32"/>
    <mergeCell ref="A33:C33"/>
    <mergeCell ref="D33:V33"/>
    <mergeCell ref="A36:C36"/>
    <mergeCell ref="P45:V45"/>
    <mergeCell ref="D36:V36"/>
    <mergeCell ref="B43:C43"/>
    <mergeCell ref="P43:V43"/>
    <mergeCell ref="B44:C44"/>
    <mergeCell ref="P44:V44"/>
    <mergeCell ref="A40:C40"/>
    <mergeCell ref="A41:C41"/>
  </mergeCells>
  <phoneticPr fontId="0" type="noConversion"/>
  <pageMargins left="0.42" right="0.24" top="0.25" bottom="0.15" header="0.23622047244094491" footer="0.17"/>
  <pageSetup paperSize="9" scale="87" orientation="landscape" verticalDpi="598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45"/>
  <sheetViews>
    <sheetView zoomScale="85" zoomScaleNormal="85" zoomScaleSheetLayoutView="100" workbookViewId="0">
      <selection activeCell="A13" sqref="A13:V41"/>
    </sheetView>
  </sheetViews>
  <sheetFormatPr defaultColWidth="7.28515625" defaultRowHeight="13.5" customHeight="1" x14ac:dyDescent="0.2"/>
  <cols>
    <col min="1" max="1" width="3.7109375" customWidth="1"/>
    <col min="2" max="2" width="32.7109375" customWidth="1"/>
    <col min="3" max="3" width="10.7109375" customWidth="1"/>
    <col min="4" max="19" width="4.140625" customWidth="1"/>
    <col min="20" max="20" width="4.28515625" customWidth="1"/>
    <col min="21" max="22" width="4.140625" customWidth="1"/>
  </cols>
  <sheetData>
    <row r="1" spans="1:22" s="34" customFormat="1" ht="14.25" customHeight="1" x14ac:dyDescent="0.2">
      <c r="A1" s="219" t="s">
        <v>35</v>
      </c>
      <c r="B1" s="220"/>
      <c r="C1" s="220"/>
      <c r="D1" s="220"/>
      <c r="E1" s="39"/>
      <c r="F1" s="33"/>
      <c r="G1" s="33"/>
      <c r="H1" s="33"/>
      <c r="I1" s="33"/>
    </row>
    <row r="2" spans="1:22" s="34" customFormat="1" ht="14.25" customHeight="1" x14ac:dyDescent="0.2">
      <c r="A2" s="220" t="s">
        <v>38</v>
      </c>
      <c r="B2" s="220"/>
      <c r="C2" s="220"/>
      <c r="D2" s="220"/>
      <c r="E2" s="39"/>
      <c r="F2" s="33"/>
      <c r="G2" s="33"/>
      <c r="H2" s="33"/>
      <c r="I2" s="33"/>
      <c r="N2" s="219" t="s">
        <v>71</v>
      </c>
      <c r="O2" s="219"/>
      <c r="P2" s="219"/>
      <c r="Q2" s="219"/>
      <c r="R2" s="219"/>
      <c r="S2" s="219"/>
      <c r="T2" s="219"/>
      <c r="U2" s="219"/>
      <c r="V2" s="219"/>
    </row>
    <row r="3" spans="1:22" s="36" customFormat="1" ht="14.25" customHeight="1" x14ac:dyDescent="0.2">
      <c r="A3" s="221" t="s">
        <v>39</v>
      </c>
      <c r="B3" s="224"/>
      <c r="C3" s="224"/>
      <c r="D3" s="224"/>
      <c r="E3" s="40"/>
      <c r="F3" s="33"/>
      <c r="G3" s="33"/>
      <c r="H3" s="33"/>
      <c r="I3" s="33"/>
      <c r="J3" s="34"/>
      <c r="K3" s="34"/>
      <c r="L3" s="34"/>
      <c r="M3" s="34"/>
      <c r="N3" s="225" t="s">
        <v>73</v>
      </c>
      <c r="O3" s="225"/>
      <c r="P3" s="225"/>
      <c r="Q3" s="225"/>
      <c r="R3" s="225"/>
      <c r="S3" s="225"/>
      <c r="T3" s="225"/>
      <c r="U3" s="225"/>
      <c r="V3" s="225"/>
    </row>
    <row r="4" spans="1:22" s="36" customFormat="1" ht="14.25" customHeight="1" x14ac:dyDescent="0.2">
      <c r="A4" s="221" t="s">
        <v>40</v>
      </c>
      <c r="B4" s="224"/>
      <c r="C4" s="224"/>
      <c r="D4" s="224"/>
      <c r="E4" s="40"/>
      <c r="F4" s="33"/>
      <c r="G4" s="33"/>
      <c r="H4" s="33"/>
      <c r="I4" s="33"/>
      <c r="J4" s="34"/>
      <c r="K4" s="34"/>
      <c r="L4" s="34"/>
      <c r="M4" s="34"/>
      <c r="N4" s="34"/>
      <c r="O4" s="35"/>
      <c r="P4" s="35"/>
      <c r="Q4" s="35"/>
      <c r="R4" s="35"/>
      <c r="S4" s="35"/>
      <c r="T4" s="35"/>
      <c r="U4" s="34"/>
      <c r="V4" s="34"/>
    </row>
    <row r="5" spans="1:22" s="38" customFormat="1" ht="14.25" customHeight="1" x14ac:dyDescent="0.2">
      <c r="A5" s="224" t="s">
        <v>36</v>
      </c>
      <c r="B5" s="224"/>
      <c r="C5" s="224"/>
      <c r="D5" s="224"/>
      <c r="E5" s="40"/>
      <c r="F5" s="37"/>
      <c r="G5" s="37"/>
      <c r="H5" s="37"/>
      <c r="I5" s="37"/>
      <c r="N5" s="225" t="s">
        <v>72</v>
      </c>
      <c r="O5" s="225"/>
      <c r="P5" s="225"/>
      <c r="Q5" s="225"/>
      <c r="R5" s="225"/>
      <c r="S5" s="225"/>
      <c r="T5" s="225"/>
      <c r="U5" s="225"/>
      <c r="V5" s="225"/>
    </row>
    <row r="6" spans="1:22" s="36" customFormat="1" ht="14.25" customHeight="1" x14ac:dyDescent="0.2">
      <c r="A6" s="225" t="s">
        <v>41</v>
      </c>
      <c r="B6" s="225"/>
      <c r="C6" s="225"/>
      <c r="D6" s="225"/>
      <c r="E6" s="35"/>
      <c r="F6" s="35"/>
      <c r="G6" s="35"/>
      <c r="H6" s="35"/>
      <c r="I6" s="35"/>
    </row>
    <row r="7" spans="1:22" s="2" customFormat="1" ht="14.25" customHeight="1" x14ac:dyDescent="0.2">
      <c r="A7" s="264" t="s">
        <v>12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</row>
    <row r="8" spans="1:22" s="2" customFormat="1" ht="15" customHeight="1" x14ac:dyDescent="0.2">
      <c r="A8" s="41"/>
      <c r="B8" s="264" t="s">
        <v>84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</row>
    <row r="9" spans="1:22" ht="10.5" customHeight="1" thickBot="1" x14ac:dyDescent="0.25"/>
    <row r="10" spans="1:22" ht="12" customHeight="1" x14ac:dyDescent="0.2">
      <c r="A10" s="229" t="s">
        <v>11</v>
      </c>
      <c r="B10" s="222" t="s">
        <v>0</v>
      </c>
      <c r="C10" s="231" t="s">
        <v>1</v>
      </c>
      <c r="D10" s="226" t="s">
        <v>56</v>
      </c>
      <c r="E10" s="227"/>
      <c r="F10" s="227"/>
      <c r="G10" s="227"/>
      <c r="H10" s="227"/>
      <c r="I10" s="227"/>
      <c r="J10" s="227"/>
      <c r="K10" s="228"/>
      <c r="L10" s="262" t="s">
        <v>57</v>
      </c>
      <c r="M10" s="227"/>
      <c r="N10" s="227"/>
      <c r="O10" s="227"/>
      <c r="P10" s="227"/>
      <c r="Q10" s="227"/>
      <c r="R10" s="227"/>
      <c r="S10" s="263"/>
      <c r="T10" s="226" t="s">
        <v>2</v>
      </c>
      <c r="U10" s="227"/>
      <c r="V10" s="228"/>
    </row>
    <row r="11" spans="1:22" ht="24" customHeight="1" x14ac:dyDescent="0.2">
      <c r="A11" s="230"/>
      <c r="B11" s="223"/>
      <c r="C11" s="232"/>
      <c r="D11" s="9" t="s">
        <v>3</v>
      </c>
      <c r="E11" s="5" t="s">
        <v>29</v>
      </c>
      <c r="F11" s="5" t="s">
        <v>30</v>
      </c>
      <c r="G11" s="5" t="s">
        <v>4</v>
      </c>
      <c r="H11" s="5" t="s">
        <v>8</v>
      </c>
      <c r="I11" s="5" t="s">
        <v>5</v>
      </c>
      <c r="J11" s="5" t="s">
        <v>6</v>
      </c>
      <c r="K11" s="10" t="s">
        <v>20</v>
      </c>
      <c r="L11" s="11" t="s">
        <v>3</v>
      </c>
      <c r="M11" s="5" t="s">
        <v>29</v>
      </c>
      <c r="N11" s="5" t="s">
        <v>30</v>
      </c>
      <c r="O11" s="5" t="s">
        <v>4</v>
      </c>
      <c r="P11" s="5" t="s">
        <v>8</v>
      </c>
      <c r="Q11" s="5" t="s">
        <v>5</v>
      </c>
      <c r="R11" s="5" t="s">
        <v>6</v>
      </c>
      <c r="S11" s="12" t="s">
        <v>21</v>
      </c>
      <c r="T11" s="9" t="s">
        <v>8</v>
      </c>
      <c r="U11" s="5" t="s">
        <v>5</v>
      </c>
      <c r="V11" s="10" t="s">
        <v>6</v>
      </c>
    </row>
    <row r="12" spans="1:22" ht="12" customHeight="1" thickBot="1" x14ac:dyDescent="0.25">
      <c r="A12" s="259" t="s">
        <v>10</v>
      </c>
      <c r="B12" s="260"/>
      <c r="C12" s="261"/>
      <c r="D12" s="265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305"/>
      <c r="U12" s="305"/>
      <c r="V12" s="306"/>
    </row>
    <row r="13" spans="1:22" ht="12" customHeight="1" thickBot="1" x14ac:dyDescent="0.25">
      <c r="A13" s="9">
        <v>1</v>
      </c>
      <c r="B13" s="23" t="s">
        <v>48</v>
      </c>
      <c r="C13" s="1" t="s">
        <v>66</v>
      </c>
      <c r="D13" s="58">
        <v>2</v>
      </c>
      <c r="E13" s="46" t="s">
        <v>7</v>
      </c>
      <c r="F13" s="46" t="s">
        <v>7</v>
      </c>
      <c r="G13" s="46"/>
      <c r="H13" s="48">
        <f t="shared" ref="H13:H19" si="0">(D13*2+SUM(E13:G13)*1)*14</f>
        <v>56</v>
      </c>
      <c r="I13" s="46">
        <v>3</v>
      </c>
      <c r="J13" s="67">
        <v>32</v>
      </c>
      <c r="K13" s="59" t="s">
        <v>43</v>
      </c>
      <c r="L13" s="58"/>
      <c r="M13" s="46" t="s">
        <v>7</v>
      </c>
      <c r="N13" s="46" t="s">
        <v>7</v>
      </c>
      <c r="O13" s="46" t="s">
        <v>7</v>
      </c>
      <c r="P13" s="46" t="s">
        <v>7</v>
      </c>
      <c r="Q13" s="46" t="s">
        <v>7</v>
      </c>
      <c r="R13" s="67" t="s">
        <v>7</v>
      </c>
      <c r="S13" s="59" t="s">
        <v>7</v>
      </c>
      <c r="T13" s="18">
        <f>SUM(H13,P13)</f>
        <v>56</v>
      </c>
      <c r="U13" s="14">
        <v>5</v>
      </c>
      <c r="V13" s="19">
        <f>SUM(J13,R13)</f>
        <v>32</v>
      </c>
    </row>
    <row r="14" spans="1:22" ht="12" customHeight="1" x14ac:dyDescent="0.2">
      <c r="A14" s="9">
        <v>2</v>
      </c>
      <c r="B14" s="23" t="s">
        <v>86</v>
      </c>
      <c r="C14" s="1" t="s">
        <v>87</v>
      </c>
      <c r="D14" s="58"/>
      <c r="E14" s="46" t="s">
        <v>7</v>
      </c>
      <c r="F14" s="46" t="s">
        <v>7</v>
      </c>
      <c r="G14" s="46">
        <v>2</v>
      </c>
      <c r="H14" s="48">
        <f t="shared" si="0"/>
        <v>28</v>
      </c>
      <c r="I14" s="46">
        <v>2</v>
      </c>
      <c r="J14" s="67">
        <v>32</v>
      </c>
      <c r="K14" s="59" t="s">
        <v>4</v>
      </c>
      <c r="L14" s="58"/>
      <c r="M14" s="46" t="s">
        <v>7</v>
      </c>
      <c r="N14" s="46" t="s">
        <v>7</v>
      </c>
      <c r="O14" s="46" t="s">
        <v>7</v>
      </c>
      <c r="P14" s="46" t="s">
        <v>7</v>
      </c>
      <c r="Q14" s="46" t="s">
        <v>7</v>
      </c>
      <c r="R14" s="67" t="s">
        <v>7</v>
      </c>
      <c r="S14" s="59" t="s">
        <v>7</v>
      </c>
      <c r="T14" s="18">
        <f>SUM(H14,P14)</f>
        <v>28</v>
      </c>
      <c r="U14" s="14">
        <v>5</v>
      </c>
      <c r="V14" s="19">
        <f>SUM(J14,R14)</f>
        <v>32</v>
      </c>
    </row>
    <row r="15" spans="1:22" ht="12" customHeight="1" x14ac:dyDescent="0.2">
      <c r="A15" s="9">
        <v>3</v>
      </c>
      <c r="B15" s="23" t="s">
        <v>46</v>
      </c>
      <c r="C15" s="1" t="s">
        <v>88</v>
      </c>
      <c r="D15" s="13">
        <v>2</v>
      </c>
      <c r="E15" s="14" t="s">
        <v>7</v>
      </c>
      <c r="F15" s="14">
        <v>2</v>
      </c>
      <c r="G15" s="14" t="s">
        <v>7</v>
      </c>
      <c r="H15" s="15">
        <f t="shared" si="0"/>
        <v>84</v>
      </c>
      <c r="I15" s="14">
        <v>5</v>
      </c>
      <c r="J15" s="16">
        <v>32</v>
      </c>
      <c r="K15" s="17" t="s">
        <v>43</v>
      </c>
      <c r="L15" s="13">
        <v>2</v>
      </c>
      <c r="M15" s="14" t="s">
        <v>7</v>
      </c>
      <c r="N15" s="14">
        <v>2</v>
      </c>
      <c r="O15" s="14" t="s">
        <v>7</v>
      </c>
      <c r="P15" s="15">
        <f>(L15*2+SUM(M15:O15)*1)*14</f>
        <v>84</v>
      </c>
      <c r="Q15" s="14">
        <v>5</v>
      </c>
      <c r="R15" s="16">
        <v>33</v>
      </c>
      <c r="S15" s="17" t="s">
        <v>43</v>
      </c>
      <c r="T15" s="18">
        <f t="shared" ref="T15:V25" si="1">SUM(H15,P15)</f>
        <v>168</v>
      </c>
      <c r="U15" s="14">
        <f>SUM(I15,Q15)</f>
        <v>10</v>
      </c>
      <c r="V15" s="19">
        <f t="shared" si="1"/>
        <v>65</v>
      </c>
    </row>
    <row r="16" spans="1:22" ht="12" customHeight="1" x14ac:dyDescent="0.2">
      <c r="A16" s="9">
        <v>4</v>
      </c>
      <c r="B16" s="23" t="s">
        <v>49</v>
      </c>
      <c r="C16" s="1" t="s">
        <v>89</v>
      </c>
      <c r="D16" s="13">
        <v>2</v>
      </c>
      <c r="E16" s="14" t="s">
        <v>7</v>
      </c>
      <c r="F16" s="14">
        <v>2</v>
      </c>
      <c r="G16" s="14" t="s">
        <v>7</v>
      </c>
      <c r="H16" s="15">
        <f t="shared" si="0"/>
        <v>84</v>
      </c>
      <c r="I16" s="14">
        <v>5</v>
      </c>
      <c r="J16" s="16">
        <v>32</v>
      </c>
      <c r="K16" s="17" t="s">
        <v>43</v>
      </c>
      <c r="L16" s="13"/>
      <c r="M16" s="14" t="s">
        <v>7</v>
      </c>
      <c r="N16" s="14" t="s">
        <v>7</v>
      </c>
      <c r="O16" s="14" t="s">
        <v>7</v>
      </c>
      <c r="P16" s="14" t="s">
        <v>7</v>
      </c>
      <c r="Q16" s="14" t="s">
        <v>7</v>
      </c>
      <c r="R16" s="14" t="s">
        <v>7</v>
      </c>
      <c r="S16" s="17" t="s">
        <v>7</v>
      </c>
      <c r="T16" s="18">
        <f t="shared" si="1"/>
        <v>84</v>
      </c>
      <c r="U16" s="14">
        <f t="shared" si="1"/>
        <v>5</v>
      </c>
      <c r="V16" s="19">
        <f t="shared" si="1"/>
        <v>32</v>
      </c>
    </row>
    <row r="17" spans="1:22" ht="12" customHeight="1" x14ac:dyDescent="0.2">
      <c r="A17" s="9">
        <v>5</v>
      </c>
      <c r="B17" s="23" t="s">
        <v>42</v>
      </c>
      <c r="C17" s="1" t="s">
        <v>91</v>
      </c>
      <c r="D17" s="13">
        <v>3</v>
      </c>
      <c r="E17" s="14" t="s">
        <v>7</v>
      </c>
      <c r="F17" s="14" t="s">
        <v>7</v>
      </c>
      <c r="G17" s="14"/>
      <c r="H17" s="15">
        <f t="shared" si="0"/>
        <v>84</v>
      </c>
      <c r="I17" s="14">
        <v>4</v>
      </c>
      <c r="J17" s="16">
        <v>39</v>
      </c>
      <c r="K17" s="17" t="s">
        <v>43</v>
      </c>
      <c r="L17" s="13">
        <v>3</v>
      </c>
      <c r="M17" s="14" t="s">
        <v>7</v>
      </c>
      <c r="N17" s="14" t="s">
        <v>7</v>
      </c>
      <c r="O17" s="14"/>
      <c r="P17" s="14">
        <v>126</v>
      </c>
      <c r="Q17" s="14">
        <v>4</v>
      </c>
      <c r="R17" s="14">
        <v>39</v>
      </c>
      <c r="S17" s="17" t="s">
        <v>43</v>
      </c>
      <c r="T17" s="18">
        <f t="shared" si="1"/>
        <v>210</v>
      </c>
      <c r="U17" s="14">
        <v>12</v>
      </c>
      <c r="V17" s="19">
        <f>SUM(J17,R17)</f>
        <v>78</v>
      </c>
    </row>
    <row r="18" spans="1:22" ht="12" customHeight="1" x14ac:dyDescent="0.2">
      <c r="A18" s="9">
        <v>6</v>
      </c>
      <c r="B18" s="23" t="s">
        <v>90</v>
      </c>
      <c r="C18" s="1" t="s">
        <v>92</v>
      </c>
      <c r="D18" s="13"/>
      <c r="E18" s="14" t="s">
        <v>7</v>
      </c>
      <c r="F18" s="14" t="s">
        <v>7</v>
      </c>
      <c r="G18" s="14">
        <v>3</v>
      </c>
      <c r="H18" s="15">
        <f t="shared" si="0"/>
        <v>42</v>
      </c>
      <c r="I18" s="14">
        <v>2</v>
      </c>
      <c r="J18" s="16">
        <v>39</v>
      </c>
      <c r="K18" s="17" t="s">
        <v>4</v>
      </c>
      <c r="L18" s="13"/>
      <c r="M18" s="14" t="s">
        <v>7</v>
      </c>
      <c r="N18" s="14" t="s">
        <v>7</v>
      </c>
      <c r="O18" s="14">
        <v>3</v>
      </c>
      <c r="P18" s="14">
        <v>126</v>
      </c>
      <c r="Q18" s="14">
        <v>2</v>
      </c>
      <c r="R18" s="14">
        <v>39</v>
      </c>
      <c r="S18" s="17" t="s">
        <v>4</v>
      </c>
      <c r="T18" s="18">
        <f>SUM(H18,P18)</f>
        <v>168</v>
      </c>
      <c r="U18" s="14">
        <v>12</v>
      </c>
      <c r="V18" s="19">
        <f>SUM(J18,R18)</f>
        <v>78</v>
      </c>
    </row>
    <row r="19" spans="1:22" ht="12" customHeight="1" x14ac:dyDescent="0.2">
      <c r="A19" s="9">
        <v>7</v>
      </c>
      <c r="B19" s="23" t="s">
        <v>50</v>
      </c>
      <c r="C19" s="1" t="s">
        <v>93</v>
      </c>
      <c r="D19" s="13">
        <v>2</v>
      </c>
      <c r="E19" s="14" t="s">
        <v>7</v>
      </c>
      <c r="F19" s="14">
        <v>2</v>
      </c>
      <c r="G19" s="14" t="s">
        <v>7</v>
      </c>
      <c r="H19" s="15">
        <f t="shared" si="0"/>
        <v>84</v>
      </c>
      <c r="I19" s="14">
        <v>4</v>
      </c>
      <c r="J19" s="16">
        <v>32</v>
      </c>
      <c r="K19" s="17" t="s">
        <v>43</v>
      </c>
      <c r="L19" s="13"/>
      <c r="M19" s="14" t="s">
        <v>7</v>
      </c>
      <c r="N19" s="14" t="s">
        <v>7</v>
      </c>
      <c r="O19" s="14" t="s">
        <v>7</v>
      </c>
      <c r="P19" s="14" t="s">
        <v>7</v>
      </c>
      <c r="Q19" s="14" t="s">
        <v>7</v>
      </c>
      <c r="R19" s="14" t="s">
        <v>7</v>
      </c>
      <c r="S19" s="17" t="s">
        <v>7</v>
      </c>
      <c r="T19" s="18">
        <f t="shared" si="1"/>
        <v>84</v>
      </c>
      <c r="U19" s="14">
        <f t="shared" si="1"/>
        <v>4</v>
      </c>
      <c r="V19" s="19">
        <f t="shared" si="1"/>
        <v>32</v>
      </c>
    </row>
    <row r="20" spans="1:22" ht="12" customHeight="1" x14ac:dyDescent="0.2">
      <c r="A20" s="9">
        <v>8</v>
      </c>
      <c r="B20" s="23" t="s">
        <v>75</v>
      </c>
      <c r="C20" s="1" t="s">
        <v>67</v>
      </c>
      <c r="D20" s="14" t="s">
        <v>7</v>
      </c>
      <c r="E20" s="14" t="s">
        <v>7</v>
      </c>
      <c r="F20" s="14" t="s">
        <v>7</v>
      </c>
      <c r="G20" s="14" t="s">
        <v>7</v>
      </c>
      <c r="H20" s="14" t="s">
        <v>7</v>
      </c>
      <c r="I20" s="14" t="s">
        <v>7</v>
      </c>
      <c r="J20" s="16" t="s">
        <v>7</v>
      </c>
      <c r="K20" s="10" t="s">
        <v>7</v>
      </c>
      <c r="L20" s="13">
        <v>2</v>
      </c>
      <c r="M20" s="14"/>
      <c r="N20" s="14" t="s">
        <v>7</v>
      </c>
      <c r="P20" s="15">
        <f>(L20*2+SUM(M20:N20)*1)*14</f>
        <v>56</v>
      </c>
      <c r="Q20" s="14">
        <v>4</v>
      </c>
      <c r="R20" s="16">
        <v>26</v>
      </c>
      <c r="S20" s="17" t="s">
        <v>43</v>
      </c>
      <c r="T20" s="18">
        <f t="shared" si="1"/>
        <v>56</v>
      </c>
      <c r="U20" s="14">
        <f t="shared" si="1"/>
        <v>4</v>
      </c>
      <c r="V20" s="19">
        <f t="shared" si="1"/>
        <v>26</v>
      </c>
    </row>
    <row r="21" spans="1:22" ht="21" x14ac:dyDescent="0.2">
      <c r="A21" s="9">
        <v>9</v>
      </c>
      <c r="B21" s="23" t="s">
        <v>55</v>
      </c>
      <c r="C21" s="1" t="s">
        <v>78</v>
      </c>
      <c r="D21" s="14" t="s">
        <v>7</v>
      </c>
      <c r="E21" s="14" t="s">
        <v>7</v>
      </c>
      <c r="F21" s="14" t="s">
        <v>7</v>
      </c>
      <c r="G21" s="14" t="s">
        <v>7</v>
      </c>
      <c r="H21" s="14" t="s">
        <v>7</v>
      </c>
      <c r="I21" s="14" t="s">
        <v>7</v>
      </c>
      <c r="J21" s="16" t="s">
        <v>7</v>
      </c>
      <c r="K21" s="10" t="s">
        <v>7</v>
      </c>
      <c r="L21" s="13">
        <v>2</v>
      </c>
      <c r="M21" s="14" t="s">
        <v>7</v>
      </c>
      <c r="N21" s="14">
        <v>2</v>
      </c>
      <c r="O21" s="14" t="s">
        <v>7</v>
      </c>
      <c r="P21" s="15">
        <f>(L21*2+SUM(M21:O21)*1)*14</f>
        <v>84</v>
      </c>
      <c r="Q21" s="14">
        <v>5</v>
      </c>
      <c r="R21" s="16">
        <v>33</v>
      </c>
      <c r="S21" s="17" t="s">
        <v>43</v>
      </c>
      <c r="T21" s="18">
        <f t="shared" si="1"/>
        <v>84</v>
      </c>
      <c r="U21" s="14">
        <f t="shared" si="1"/>
        <v>5</v>
      </c>
      <c r="V21" s="19">
        <f t="shared" si="1"/>
        <v>33</v>
      </c>
    </row>
    <row r="22" spans="1:22" ht="21" x14ac:dyDescent="0.2">
      <c r="A22" s="9">
        <v>10</v>
      </c>
      <c r="B22" s="23" t="s">
        <v>51</v>
      </c>
      <c r="C22" s="1" t="s">
        <v>94</v>
      </c>
      <c r="D22" s="14" t="s">
        <v>7</v>
      </c>
      <c r="E22" s="14" t="s">
        <v>7</v>
      </c>
      <c r="F22" s="14" t="s">
        <v>7</v>
      </c>
      <c r="G22" s="14" t="s">
        <v>7</v>
      </c>
      <c r="H22" s="14" t="s">
        <v>7</v>
      </c>
      <c r="I22" s="14" t="s">
        <v>7</v>
      </c>
      <c r="J22" s="16" t="s">
        <v>7</v>
      </c>
      <c r="K22" s="17" t="s">
        <v>7</v>
      </c>
      <c r="L22" s="13">
        <v>2</v>
      </c>
      <c r="M22" s="14" t="s">
        <v>7</v>
      </c>
      <c r="N22" s="14">
        <v>2</v>
      </c>
      <c r="O22" s="14" t="s">
        <v>7</v>
      </c>
      <c r="P22" s="15">
        <f>(L22*2+SUM(M22:O22)*1)*14</f>
        <v>84</v>
      </c>
      <c r="Q22" s="14">
        <v>4</v>
      </c>
      <c r="R22" s="16">
        <v>26</v>
      </c>
      <c r="S22" s="17" t="s">
        <v>3</v>
      </c>
      <c r="T22" s="18">
        <f t="shared" si="1"/>
        <v>84</v>
      </c>
      <c r="U22" s="14">
        <f t="shared" si="1"/>
        <v>4</v>
      </c>
      <c r="V22" s="19">
        <f t="shared" si="1"/>
        <v>26</v>
      </c>
    </row>
    <row r="23" spans="1:22" ht="12" customHeight="1" x14ac:dyDescent="0.2">
      <c r="A23" s="9">
        <v>11</v>
      </c>
      <c r="B23" s="23" t="s">
        <v>79</v>
      </c>
      <c r="C23" s="81" t="s">
        <v>95</v>
      </c>
      <c r="D23" s="14" t="s">
        <v>7</v>
      </c>
      <c r="E23" s="14" t="s">
        <v>7</v>
      </c>
      <c r="F23" s="14" t="s">
        <v>7</v>
      </c>
      <c r="G23" s="14" t="s">
        <v>7</v>
      </c>
      <c r="H23" s="14" t="s">
        <v>7</v>
      </c>
      <c r="I23" s="14" t="s">
        <v>7</v>
      </c>
      <c r="J23" s="14" t="s">
        <v>7</v>
      </c>
      <c r="K23" s="14" t="s">
        <v>7</v>
      </c>
      <c r="L23" s="13"/>
      <c r="M23" s="14" t="s">
        <v>7</v>
      </c>
      <c r="N23" s="14" t="s">
        <v>7</v>
      </c>
      <c r="O23" s="14" t="s">
        <v>7</v>
      </c>
      <c r="P23" s="15">
        <v>90</v>
      </c>
      <c r="Q23" s="14">
        <v>2</v>
      </c>
      <c r="R23" s="16">
        <v>13</v>
      </c>
      <c r="S23" s="17" t="s">
        <v>3</v>
      </c>
      <c r="T23" s="18">
        <f t="shared" si="1"/>
        <v>90</v>
      </c>
      <c r="U23" s="14">
        <f t="shared" si="1"/>
        <v>2</v>
      </c>
      <c r="V23" s="19">
        <f t="shared" si="1"/>
        <v>13</v>
      </c>
    </row>
    <row r="24" spans="1:22" ht="12" customHeight="1" x14ac:dyDescent="0.2">
      <c r="A24" s="9" t="s">
        <v>7</v>
      </c>
      <c r="B24" s="24" t="s">
        <v>33</v>
      </c>
      <c r="C24" s="1" t="s">
        <v>7</v>
      </c>
      <c r="D24" s="9">
        <v>2</v>
      </c>
      <c r="E24" s="14" t="s">
        <v>7</v>
      </c>
      <c r="F24" s="5">
        <v>2</v>
      </c>
      <c r="G24" s="5" t="s">
        <v>7</v>
      </c>
      <c r="H24" s="15">
        <f>(D24*2+SUM(E24:G24)*1)*14</f>
        <v>84</v>
      </c>
      <c r="I24" s="14">
        <v>5</v>
      </c>
      <c r="J24" s="21">
        <v>32</v>
      </c>
      <c r="K24" s="17" t="s">
        <v>3</v>
      </c>
      <c r="L24" s="9"/>
      <c r="M24" s="14"/>
      <c r="N24" s="5"/>
      <c r="O24" s="5"/>
      <c r="P24" s="15"/>
      <c r="Q24" s="14"/>
      <c r="R24" s="21"/>
      <c r="S24" s="10"/>
      <c r="T24" s="18">
        <f t="shared" si="1"/>
        <v>84</v>
      </c>
      <c r="U24" s="14">
        <f t="shared" si="1"/>
        <v>5</v>
      </c>
      <c r="V24" s="19">
        <f t="shared" si="1"/>
        <v>32</v>
      </c>
    </row>
    <row r="25" spans="1:22" ht="12" customHeight="1" x14ac:dyDescent="0.2">
      <c r="A25" s="9" t="s">
        <v>7</v>
      </c>
      <c r="B25" s="24" t="s">
        <v>34</v>
      </c>
      <c r="C25" s="1" t="s">
        <v>7</v>
      </c>
      <c r="D25" s="9"/>
      <c r="E25" s="5"/>
      <c r="F25" s="5"/>
      <c r="G25" s="5"/>
      <c r="H25" s="15"/>
      <c r="I25" s="14"/>
      <c r="J25" s="21"/>
      <c r="K25" s="10"/>
      <c r="L25" s="9">
        <v>2</v>
      </c>
      <c r="M25" s="5" t="s">
        <v>7</v>
      </c>
      <c r="N25" s="5">
        <v>2</v>
      </c>
      <c r="O25" s="5" t="s">
        <v>7</v>
      </c>
      <c r="P25" s="15">
        <f>(L25*2+SUM(M25:O25)*1)*14</f>
        <v>84</v>
      </c>
      <c r="Q25" s="14">
        <v>4</v>
      </c>
      <c r="R25" s="21">
        <v>26</v>
      </c>
      <c r="S25" s="17" t="s">
        <v>43</v>
      </c>
      <c r="T25" s="18">
        <f t="shared" si="1"/>
        <v>84</v>
      </c>
      <c r="U25" s="14">
        <f t="shared" si="1"/>
        <v>4</v>
      </c>
      <c r="V25" s="19">
        <f t="shared" si="1"/>
        <v>26</v>
      </c>
    </row>
    <row r="26" spans="1:22" ht="12" customHeight="1" x14ac:dyDescent="0.2">
      <c r="A26" s="303" t="s">
        <v>19</v>
      </c>
      <c r="B26" s="223"/>
      <c r="C26" s="304"/>
      <c r="D26" s="9">
        <f t="shared" ref="D26:J26" si="2">SUM(D13:D25)</f>
        <v>13</v>
      </c>
      <c r="E26" s="5">
        <f t="shared" si="2"/>
        <v>0</v>
      </c>
      <c r="F26" s="5">
        <f t="shared" si="2"/>
        <v>8</v>
      </c>
      <c r="G26" s="5">
        <f t="shared" si="2"/>
        <v>5</v>
      </c>
      <c r="H26" s="307">
        <f t="shared" si="2"/>
        <v>546</v>
      </c>
      <c r="I26" s="309">
        <v>30</v>
      </c>
      <c r="J26" s="310">
        <f t="shared" si="2"/>
        <v>270</v>
      </c>
      <c r="K26" s="312" t="s">
        <v>81</v>
      </c>
      <c r="L26" s="9">
        <f t="shared" ref="L26:R26" si="3">SUM(L13:L25)</f>
        <v>13</v>
      </c>
      <c r="M26" s="5">
        <f t="shared" si="3"/>
        <v>0</v>
      </c>
      <c r="N26" s="5">
        <f t="shared" si="3"/>
        <v>8</v>
      </c>
      <c r="O26" s="5">
        <f t="shared" si="3"/>
        <v>3</v>
      </c>
      <c r="P26" s="307">
        <f t="shared" si="3"/>
        <v>734</v>
      </c>
      <c r="Q26" s="309">
        <v>30</v>
      </c>
      <c r="R26" s="310">
        <f t="shared" si="3"/>
        <v>235</v>
      </c>
      <c r="S26" s="312" t="s">
        <v>82</v>
      </c>
      <c r="T26" s="18">
        <f>SUM(T13:T25)</f>
        <v>1280</v>
      </c>
      <c r="U26" s="309">
        <f>SUM(U13:U25)</f>
        <v>77</v>
      </c>
      <c r="V26" s="314">
        <f>SUM(J26,R26)</f>
        <v>505</v>
      </c>
    </row>
    <row r="27" spans="1:22" ht="24" customHeight="1" thickBot="1" x14ac:dyDescent="0.25">
      <c r="A27" s="303"/>
      <c r="B27" s="223"/>
      <c r="C27" s="304"/>
      <c r="D27" s="315">
        <f>SUM(D26:G26)</f>
        <v>26</v>
      </c>
      <c r="E27" s="316"/>
      <c r="F27" s="316"/>
      <c r="G27" s="317"/>
      <c r="H27" s="308"/>
      <c r="I27" s="273"/>
      <c r="J27" s="311"/>
      <c r="K27" s="313"/>
      <c r="L27" s="315">
        <f>SUM(L26:O26)</f>
        <v>24</v>
      </c>
      <c r="M27" s="316"/>
      <c r="N27" s="316"/>
      <c r="O27" s="317"/>
      <c r="P27" s="308"/>
      <c r="Q27" s="273"/>
      <c r="R27" s="311"/>
      <c r="S27" s="313"/>
      <c r="T27" s="22">
        <f>ABS(T26/28)</f>
        <v>45.714285714285715</v>
      </c>
      <c r="U27" s="309"/>
      <c r="V27" s="314"/>
    </row>
    <row r="28" spans="1:22" ht="12" customHeight="1" thickBot="1" x14ac:dyDescent="0.25">
      <c r="A28" s="299" t="s">
        <v>33</v>
      </c>
      <c r="B28" s="302"/>
      <c r="C28" s="301"/>
      <c r="D28" s="318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05"/>
      <c r="U28" s="305"/>
      <c r="V28" s="306"/>
    </row>
    <row r="29" spans="1:22" ht="12" customHeight="1" x14ac:dyDescent="0.2">
      <c r="A29" s="9">
        <v>12</v>
      </c>
      <c r="B29" s="23" t="s">
        <v>52</v>
      </c>
      <c r="C29" s="81" t="s">
        <v>96</v>
      </c>
      <c r="D29" s="45">
        <v>2</v>
      </c>
      <c r="E29" s="47" t="s">
        <v>7</v>
      </c>
      <c r="F29" s="47">
        <v>2</v>
      </c>
      <c r="G29" s="47" t="s">
        <v>7</v>
      </c>
      <c r="H29" s="48">
        <f>(D29*2+SUM(E29:G29)*1)*14</f>
        <v>84</v>
      </c>
      <c r="I29" s="46">
        <v>5</v>
      </c>
      <c r="J29" s="49">
        <v>32</v>
      </c>
      <c r="K29" s="50" t="s">
        <v>3</v>
      </c>
      <c r="L29" s="45"/>
      <c r="M29" s="47" t="s">
        <v>7</v>
      </c>
      <c r="N29" s="47" t="s">
        <v>7</v>
      </c>
      <c r="O29" s="47" t="s">
        <v>7</v>
      </c>
      <c r="P29" s="64">
        <f>(L29*2+SUM(M29:O29)*1)*14</f>
        <v>0</v>
      </c>
      <c r="Q29" s="47" t="s">
        <v>7</v>
      </c>
      <c r="R29" s="47" t="s">
        <v>7</v>
      </c>
      <c r="S29" s="50" t="s">
        <v>7</v>
      </c>
      <c r="T29" s="18">
        <f t="shared" ref="T29:V30" si="4">SUM(H29,P29)</f>
        <v>84</v>
      </c>
      <c r="U29" s="14">
        <f t="shared" si="4"/>
        <v>5</v>
      </c>
      <c r="V29" s="19">
        <f t="shared" si="4"/>
        <v>32</v>
      </c>
    </row>
    <row r="30" spans="1:22" ht="12" customHeight="1" thickBot="1" x14ac:dyDescent="0.25">
      <c r="A30" s="9">
        <v>13</v>
      </c>
      <c r="B30" s="23" t="s">
        <v>80</v>
      </c>
      <c r="C30" s="81" t="s">
        <v>97</v>
      </c>
      <c r="D30" s="51">
        <v>2</v>
      </c>
      <c r="E30" s="52" t="s">
        <v>7</v>
      </c>
      <c r="F30" s="52">
        <v>2</v>
      </c>
      <c r="G30" s="52" t="s">
        <v>7</v>
      </c>
      <c r="H30" s="53">
        <f>(D30*2+SUM(E30:G30)*1)*14</f>
        <v>84</v>
      </c>
      <c r="I30" s="54">
        <v>5</v>
      </c>
      <c r="J30" s="55">
        <v>32</v>
      </c>
      <c r="K30" s="56" t="s">
        <v>3</v>
      </c>
      <c r="L30" s="51"/>
      <c r="M30" s="52" t="s">
        <v>7</v>
      </c>
      <c r="N30" s="52" t="s">
        <v>7</v>
      </c>
      <c r="O30" s="52" t="s">
        <v>7</v>
      </c>
      <c r="P30" s="66">
        <f>(L30*2+SUM(M30:O30)*1)*14</f>
        <v>0</v>
      </c>
      <c r="Q30" s="52" t="s">
        <v>7</v>
      </c>
      <c r="R30" s="52" t="s">
        <v>7</v>
      </c>
      <c r="S30" s="56" t="s">
        <v>7</v>
      </c>
      <c r="T30" s="18">
        <f t="shared" si="4"/>
        <v>84</v>
      </c>
      <c r="U30" s="14">
        <f t="shared" si="4"/>
        <v>5</v>
      </c>
      <c r="V30" s="19">
        <f t="shared" si="4"/>
        <v>32</v>
      </c>
    </row>
    <row r="31" spans="1:22" ht="12" customHeight="1" thickBot="1" x14ac:dyDescent="0.25">
      <c r="A31" s="299" t="s">
        <v>34</v>
      </c>
      <c r="B31" s="302"/>
      <c r="C31" s="301"/>
      <c r="D31" s="318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05"/>
      <c r="U31" s="305"/>
      <c r="V31" s="306"/>
    </row>
    <row r="32" spans="1:22" ht="12" customHeight="1" x14ac:dyDescent="0.2">
      <c r="A32" s="9">
        <v>14</v>
      </c>
      <c r="B32" s="23" t="s">
        <v>76</v>
      </c>
      <c r="C32" s="1" t="s">
        <v>98</v>
      </c>
      <c r="D32" s="14" t="s">
        <v>7</v>
      </c>
      <c r="E32" s="14" t="s">
        <v>7</v>
      </c>
      <c r="F32" s="14" t="s">
        <v>7</v>
      </c>
      <c r="G32" s="14" t="s">
        <v>7</v>
      </c>
      <c r="H32" s="14" t="s">
        <v>7</v>
      </c>
      <c r="I32" s="14" t="s">
        <v>7</v>
      </c>
      <c r="J32" s="14" t="s">
        <v>7</v>
      </c>
      <c r="K32" s="14" t="s">
        <v>7</v>
      </c>
      <c r="L32" s="45">
        <v>2</v>
      </c>
      <c r="M32" s="47" t="s">
        <v>7</v>
      </c>
      <c r="N32" s="47">
        <v>2</v>
      </c>
      <c r="O32" s="47" t="s">
        <v>7</v>
      </c>
      <c r="P32" s="48">
        <f>(L32*2+SUM(M32:O32)*1)*14</f>
        <v>84</v>
      </c>
      <c r="Q32" s="46">
        <v>4</v>
      </c>
      <c r="R32" s="49">
        <v>26</v>
      </c>
      <c r="S32" s="50" t="s">
        <v>43</v>
      </c>
      <c r="T32" s="18">
        <f t="shared" ref="T32:V33" si="5">SUM(H32,P32)</f>
        <v>84</v>
      </c>
      <c r="U32" s="14">
        <f t="shared" si="5"/>
        <v>4</v>
      </c>
      <c r="V32" s="19">
        <f t="shared" si="5"/>
        <v>26</v>
      </c>
    </row>
    <row r="33" spans="1:22" ht="12" customHeight="1" thickBot="1" x14ac:dyDescent="0.25">
      <c r="A33" s="9">
        <v>15</v>
      </c>
      <c r="B33" s="23" t="s">
        <v>77</v>
      </c>
      <c r="C33" s="1" t="s">
        <v>99</v>
      </c>
      <c r="D33" s="14" t="s">
        <v>7</v>
      </c>
      <c r="E33" s="14" t="s">
        <v>7</v>
      </c>
      <c r="F33" s="14" t="s">
        <v>7</v>
      </c>
      <c r="G33" s="14" t="s">
        <v>7</v>
      </c>
      <c r="H33" s="14" t="s">
        <v>7</v>
      </c>
      <c r="I33" s="14" t="s">
        <v>7</v>
      </c>
      <c r="J33" s="14" t="s">
        <v>7</v>
      </c>
      <c r="K33" s="14" t="s">
        <v>7</v>
      </c>
      <c r="L33" s="51">
        <v>2</v>
      </c>
      <c r="M33" s="52" t="s">
        <v>7</v>
      </c>
      <c r="N33" s="52">
        <v>2</v>
      </c>
      <c r="O33" s="52" t="s">
        <v>7</v>
      </c>
      <c r="P33" s="53">
        <f>(L33*2+SUM(M33:O33)*1)*14</f>
        <v>84</v>
      </c>
      <c r="Q33" s="54">
        <v>4</v>
      </c>
      <c r="R33" s="55">
        <v>26</v>
      </c>
      <c r="S33" s="56" t="s">
        <v>43</v>
      </c>
      <c r="T33" s="18">
        <f t="shared" si="5"/>
        <v>84</v>
      </c>
      <c r="U33" s="14">
        <f t="shared" si="5"/>
        <v>4</v>
      </c>
      <c r="V33" s="19">
        <f t="shared" si="5"/>
        <v>26</v>
      </c>
    </row>
    <row r="34" spans="1:22" ht="12" customHeight="1" thickBot="1" x14ac:dyDescent="0.25">
      <c r="A34" s="259" t="s">
        <v>9</v>
      </c>
      <c r="B34" s="260"/>
      <c r="C34" s="261"/>
      <c r="D34" s="318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05"/>
      <c r="U34" s="305"/>
      <c r="V34" s="306"/>
    </row>
    <row r="35" spans="1:22" ht="12" customHeight="1" x14ac:dyDescent="0.2">
      <c r="A35" s="9">
        <v>1</v>
      </c>
      <c r="B35" s="23" t="s">
        <v>53</v>
      </c>
      <c r="C35" s="1" t="s">
        <v>68</v>
      </c>
      <c r="D35" s="45">
        <v>2</v>
      </c>
      <c r="E35" s="47">
        <v>2</v>
      </c>
      <c r="F35" s="47" t="s">
        <v>7</v>
      </c>
      <c r="G35" s="47" t="s">
        <v>7</v>
      </c>
      <c r="H35" s="48">
        <f>(D35*2+SUM(E35:G35)*1)*14</f>
        <v>84</v>
      </c>
      <c r="I35" s="46">
        <v>4</v>
      </c>
      <c r="J35" s="49"/>
      <c r="K35" s="50" t="s">
        <v>3</v>
      </c>
      <c r="L35" s="45"/>
      <c r="M35" s="47"/>
      <c r="N35" s="47"/>
      <c r="O35" s="47"/>
      <c r="P35" s="64"/>
      <c r="Q35" s="46"/>
      <c r="R35" s="47"/>
      <c r="S35" s="50"/>
      <c r="T35" s="18">
        <f t="shared" ref="T35:V38" si="6">SUM(H35,P35)</f>
        <v>84</v>
      </c>
      <c r="U35" s="14">
        <f t="shared" si="6"/>
        <v>4</v>
      </c>
      <c r="V35" s="19">
        <f t="shared" si="6"/>
        <v>0</v>
      </c>
    </row>
    <row r="36" spans="1:22" ht="12" customHeight="1" x14ac:dyDescent="0.2">
      <c r="A36" s="9">
        <v>2</v>
      </c>
      <c r="B36" s="23" t="s">
        <v>62</v>
      </c>
      <c r="C36" s="1" t="s">
        <v>69</v>
      </c>
      <c r="D36" s="9" t="s">
        <v>7</v>
      </c>
      <c r="E36" s="5" t="s">
        <v>7</v>
      </c>
      <c r="F36" s="5" t="s">
        <v>7</v>
      </c>
      <c r="G36" s="5" t="s">
        <v>7</v>
      </c>
      <c r="H36" s="5" t="s">
        <v>7</v>
      </c>
      <c r="I36" s="5" t="s">
        <v>7</v>
      </c>
      <c r="J36" s="5" t="s">
        <v>7</v>
      </c>
      <c r="K36" s="10" t="s">
        <v>7</v>
      </c>
      <c r="L36" s="9">
        <v>1</v>
      </c>
      <c r="M36" s="5">
        <v>1</v>
      </c>
      <c r="N36" s="5" t="s">
        <v>7</v>
      </c>
      <c r="O36" s="5" t="s">
        <v>7</v>
      </c>
      <c r="P36" s="20">
        <v>42</v>
      </c>
      <c r="Q36" s="14">
        <v>3</v>
      </c>
      <c r="R36" s="5" t="s">
        <v>7</v>
      </c>
      <c r="S36" s="10" t="s">
        <v>43</v>
      </c>
      <c r="T36" s="18">
        <f t="shared" si="6"/>
        <v>42</v>
      </c>
      <c r="U36" s="14">
        <f t="shared" si="6"/>
        <v>3</v>
      </c>
      <c r="V36" s="19">
        <f t="shared" si="6"/>
        <v>0</v>
      </c>
    </row>
    <row r="37" spans="1:22" ht="12" customHeight="1" x14ac:dyDescent="0.2">
      <c r="A37" s="9">
        <v>3</v>
      </c>
      <c r="B37" s="23" t="s">
        <v>63</v>
      </c>
      <c r="C37" s="1" t="s">
        <v>70</v>
      </c>
      <c r="D37" s="9">
        <v>1</v>
      </c>
      <c r="E37" s="5">
        <v>1</v>
      </c>
      <c r="F37" s="5" t="s">
        <v>7</v>
      </c>
      <c r="G37" s="5" t="s">
        <v>7</v>
      </c>
      <c r="H37" s="20">
        <v>42</v>
      </c>
      <c r="I37" s="14">
        <v>2</v>
      </c>
      <c r="J37" s="5" t="s">
        <v>7</v>
      </c>
      <c r="K37" s="10" t="s">
        <v>3</v>
      </c>
      <c r="L37" s="9"/>
      <c r="M37" s="5"/>
      <c r="N37" s="5"/>
      <c r="O37" s="5"/>
      <c r="P37" s="20"/>
      <c r="Q37" s="14"/>
      <c r="R37" s="5"/>
      <c r="S37" s="10"/>
      <c r="T37" s="18">
        <f t="shared" si="6"/>
        <v>42</v>
      </c>
      <c r="U37" s="14">
        <f t="shared" si="6"/>
        <v>2</v>
      </c>
      <c r="V37" s="19">
        <f t="shared" si="6"/>
        <v>0</v>
      </c>
    </row>
    <row r="38" spans="1:22" ht="21" x14ac:dyDescent="0.2">
      <c r="A38" s="9">
        <v>4</v>
      </c>
      <c r="B38" s="23" t="s">
        <v>64</v>
      </c>
      <c r="C38" s="1" t="s">
        <v>65</v>
      </c>
      <c r="D38" s="68" t="s">
        <v>7</v>
      </c>
      <c r="E38" s="69">
        <v>3</v>
      </c>
      <c r="F38" s="69" t="s">
        <v>7</v>
      </c>
      <c r="G38" s="69" t="s">
        <v>7</v>
      </c>
      <c r="H38" s="70">
        <v>42</v>
      </c>
      <c r="I38" s="71">
        <v>3</v>
      </c>
      <c r="J38" s="69" t="s">
        <v>7</v>
      </c>
      <c r="K38" s="57" t="s">
        <v>3</v>
      </c>
      <c r="L38" s="68" t="s">
        <v>7</v>
      </c>
      <c r="M38" s="69">
        <v>3</v>
      </c>
      <c r="N38" s="69" t="s">
        <v>7</v>
      </c>
      <c r="O38" s="69" t="s">
        <v>7</v>
      </c>
      <c r="P38" s="70">
        <v>42</v>
      </c>
      <c r="Q38" s="71">
        <v>2</v>
      </c>
      <c r="R38" s="69" t="s">
        <v>7</v>
      </c>
      <c r="S38" s="57" t="s">
        <v>3</v>
      </c>
      <c r="T38" s="18">
        <f t="shared" si="6"/>
        <v>84</v>
      </c>
      <c r="U38" s="14">
        <f t="shared" si="6"/>
        <v>5</v>
      </c>
      <c r="V38" s="19">
        <f t="shared" si="6"/>
        <v>0</v>
      </c>
    </row>
    <row r="39" spans="1:22" ht="21.75" thickBot="1" x14ac:dyDescent="0.25">
      <c r="A39" s="82">
        <v>5</v>
      </c>
      <c r="B39" s="83" t="s">
        <v>100</v>
      </c>
      <c r="C39" s="1" t="s">
        <v>101</v>
      </c>
      <c r="D39" s="84"/>
      <c r="E39" s="85"/>
      <c r="F39" s="85"/>
      <c r="G39" s="85"/>
      <c r="H39" s="86"/>
      <c r="I39" s="87"/>
      <c r="J39" s="85"/>
      <c r="K39" s="88"/>
      <c r="L39" s="84"/>
      <c r="M39" s="85"/>
      <c r="N39" s="85"/>
      <c r="O39" s="85"/>
      <c r="P39" s="86"/>
      <c r="Q39" s="87">
        <v>5</v>
      </c>
      <c r="R39" s="85"/>
      <c r="S39" s="89" t="s">
        <v>43</v>
      </c>
      <c r="T39" s="18">
        <f>SUM(H39,P39)</f>
        <v>0</v>
      </c>
      <c r="U39" s="14">
        <f>SUM(I39,Q39)</f>
        <v>5</v>
      </c>
      <c r="V39" s="19">
        <f>SUM(J39,R39)</f>
        <v>0</v>
      </c>
    </row>
    <row r="40" spans="1:22" ht="58.5" customHeight="1" thickBot="1" x14ac:dyDescent="0.25">
      <c r="A40" s="246" t="s">
        <v>31</v>
      </c>
      <c r="B40" s="247"/>
      <c r="C40" s="247"/>
      <c r="D40" s="72" t="s">
        <v>26</v>
      </c>
      <c r="E40" s="73" t="s">
        <v>17</v>
      </c>
      <c r="F40" s="73" t="s">
        <v>13</v>
      </c>
      <c r="G40" s="74" t="s">
        <v>23</v>
      </c>
      <c r="H40" s="73" t="s">
        <v>16</v>
      </c>
      <c r="I40" s="73" t="s">
        <v>14</v>
      </c>
      <c r="J40" s="73" t="s">
        <v>15</v>
      </c>
      <c r="K40" s="75"/>
      <c r="L40" s="77" t="s">
        <v>26</v>
      </c>
      <c r="M40" s="78" t="s">
        <v>17</v>
      </c>
      <c r="N40" s="78" t="s">
        <v>13</v>
      </c>
      <c r="O40" s="79" t="s">
        <v>18</v>
      </c>
      <c r="P40" s="78" t="s">
        <v>25</v>
      </c>
      <c r="Q40" s="78" t="s">
        <v>14</v>
      </c>
      <c r="R40" s="78" t="s">
        <v>24</v>
      </c>
      <c r="S40" s="80"/>
      <c r="T40" s="27"/>
      <c r="U40" s="26"/>
      <c r="V40" s="28"/>
    </row>
    <row r="41" spans="1:22" ht="10.5" customHeight="1" thickBot="1" x14ac:dyDescent="0.25">
      <c r="A41" s="248" t="s">
        <v>27</v>
      </c>
      <c r="B41" s="249"/>
      <c r="C41" s="250"/>
      <c r="D41" s="76">
        <v>560</v>
      </c>
      <c r="E41" s="61">
        <v>40</v>
      </c>
      <c r="F41" s="61">
        <v>14</v>
      </c>
      <c r="G41" s="62">
        <f>SUM(D27)</f>
        <v>26</v>
      </c>
      <c r="H41" s="61">
        <f>ABS(F41*G41)</f>
        <v>364</v>
      </c>
      <c r="I41" s="61">
        <f>ABS(E41-G41)</f>
        <v>14</v>
      </c>
      <c r="J41" s="63">
        <f>ABS(F41*I41)</f>
        <v>196</v>
      </c>
      <c r="K41" s="60"/>
      <c r="L41" s="65">
        <v>560</v>
      </c>
      <c r="M41" s="6">
        <v>40</v>
      </c>
      <c r="N41" s="6">
        <v>14</v>
      </c>
      <c r="O41" s="32">
        <f>SUM(L27)</f>
        <v>24</v>
      </c>
      <c r="P41" s="6">
        <f>ABS(N41*O41)</f>
        <v>336</v>
      </c>
      <c r="Q41" s="6">
        <f>ABS(M41-O41)</f>
        <v>16</v>
      </c>
      <c r="R41" s="25">
        <f>ABS(N41*Q41)</f>
        <v>224</v>
      </c>
      <c r="S41" s="8"/>
      <c r="T41" s="29"/>
      <c r="U41" s="30"/>
      <c r="V41" s="31"/>
    </row>
    <row r="42" spans="1:22" ht="6.75" customHeight="1" x14ac:dyDescent="0.2">
      <c r="B42" t="s">
        <v>22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22" ht="13.5" customHeight="1" x14ac:dyDescent="0.2">
      <c r="B43" s="241" t="s">
        <v>83</v>
      </c>
      <c r="C43" s="241"/>
      <c r="D43" s="4"/>
      <c r="P43" s="268" t="s">
        <v>28</v>
      </c>
      <c r="Q43" s="268"/>
      <c r="R43" s="268"/>
      <c r="S43" s="268"/>
      <c r="T43" s="268"/>
      <c r="U43" s="268"/>
      <c r="V43" s="268"/>
    </row>
    <row r="44" spans="1:22" ht="15.75" customHeight="1" x14ac:dyDescent="0.2">
      <c r="B44" s="241"/>
      <c r="C44" s="241"/>
      <c r="D44" s="4"/>
      <c r="P44" s="245" t="s">
        <v>74</v>
      </c>
      <c r="Q44" s="245"/>
      <c r="R44" s="245"/>
      <c r="S44" s="245"/>
      <c r="T44" s="245"/>
      <c r="U44" s="245"/>
      <c r="V44" s="245"/>
    </row>
    <row r="45" spans="1:22" ht="21" customHeight="1" x14ac:dyDescent="0.2">
      <c r="P45" s="225" t="s">
        <v>32</v>
      </c>
      <c r="Q45" s="225"/>
      <c r="R45" s="225"/>
      <c r="S45" s="225"/>
      <c r="T45" s="225"/>
      <c r="U45" s="225"/>
      <c r="V45" s="225"/>
    </row>
  </sheetData>
  <mergeCells count="45">
    <mergeCell ref="P45:V45"/>
    <mergeCell ref="A40:C40"/>
    <mergeCell ref="A41:C41"/>
    <mergeCell ref="B43:C43"/>
    <mergeCell ref="P43:V43"/>
    <mergeCell ref="B44:C44"/>
    <mergeCell ref="P44:V44"/>
    <mergeCell ref="A34:C34"/>
    <mergeCell ref="D34:V34"/>
    <mergeCell ref="A31:C31"/>
    <mergeCell ref="D31:V31"/>
    <mergeCell ref="A28:C28"/>
    <mergeCell ref="D28:V28"/>
    <mergeCell ref="A12:C12"/>
    <mergeCell ref="D12:V12"/>
    <mergeCell ref="A26:C27"/>
    <mergeCell ref="H26:H27"/>
    <mergeCell ref="I26:I27"/>
    <mergeCell ref="J26:J27"/>
    <mergeCell ref="K26:K27"/>
    <mergeCell ref="P26:P27"/>
    <mergeCell ref="Q26:Q27"/>
    <mergeCell ref="R26:R27"/>
    <mergeCell ref="S26:S27"/>
    <mergeCell ref="U26:U27"/>
    <mergeCell ref="V26:V27"/>
    <mergeCell ref="D27:G27"/>
    <mergeCell ref="L27:O27"/>
    <mergeCell ref="A7:V7"/>
    <mergeCell ref="B8:V8"/>
    <mergeCell ref="A10:A11"/>
    <mergeCell ref="B10:B11"/>
    <mergeCell ref="C10:C11"/>
    <mergeCell ref="D10:K10"/>
    <mergeCell ref="L10:S10"/>
    <mergeCell ref="T10:V10"/>
    <mergeCell ref="A5:D5"/>
    <mergeCell ref="N5:V5"/>
    <mergeCell ref="A6:D6"/>
    <mergeCell ref="A1:D1"/>
    <mergeCell ref="A2:D2"/>
    <mergeCell ref="N2:V2"/>
    <mergeCell ref="A3:D3"/>
    <mergeCell ref="N3:V3"/>
    <mergeCell ref="A4:D4"/>
  </mergeCells>
  <phoneticPr fontId="0" type="noConversion"/>
  <pageMargins left="0.42" right="0.24" top="0.25" bottom="0.15" header="0.23622047244094491" footer="0.17"/>
  <pageSetup paperSize="9" scale="87" orientation="landscape" r:id="rId1"/>
  <headerFooter alignWithMargins="0">
    <oddHeader>&amp;R&amp;8COD: USAMVBT - FPG-001-8A
Editia 1 / Revizia 0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 MTC </vt:lpstr>
      <vt:lpstr>II MTC</vt:lpstr>
      <vt:lpstr>II MTC (PLan vechi)</vt:lpstr>
      <vt:lpstr>III MTC</vt:lpstr>
      <vt:lpstr>III MTC (PLan vechi</vt:lpstr>
      <vt:lpstr>an_IV_cadastru_zi NOU 2026</vt:lpstr>
      <vt:lpstr>IV MTC </vt:lpstr>
      <vt:lpstr>an_II_cadastru_ zi</vt:lpstr>
      <vt:lpstr>an_III_cadastru_zi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Laura Smuleac</cp:lastModifiedBy>
  <cp:lastPrinted>2025-09-02T11:30:36Z</cp:lastPrinted>
  <dcterms:created xsi:type="dcterms:W3CDTF">2006-07-07T12:01:24Z</dcterms:created>
  <dcterms:modified xsi:type="dcterms:W3CDTF">2025-09-30T13:32:51Z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4756cd6830ad4f67ac100cc990c938e8</vt:lpwstr>
  </property>
</Properties>
</file>